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C937FD63-FE25-455E-87D2-E1DBB99E6C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town to Greym" sheetId="1" r:id="rId1"/>
    <sheet name="2706 to Pororar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G48" i="2"/>
  <c r="G47" i="2"/>
  <c r="G46" i="2"/>
  <c r="G45" i="2"/>
  <c r="G44" i="2"/>
  <c r="G43" i="2"/>
  <c r="G42" i="2"/>
  <c r="G41" i="2"/>
  <c r="G49" i="2" s="1"/>
  <c r="C10" i="2" s="1"/>
  <c r="D10" i="2" s="1"/>
  <c r="C37" i="2"/>
  <c r="C36" i="2"/>
  <c r="C35" i="2"/>
  <c r="C34" i="2"/>
  <c r="C38" i="2" s="1"/>
  <c r="C50" i="2"/>
  <c r="C49" i="2"/>
  <c r="C48" i="2"/>
  <c r="C47" i="2"/>
  <c r="C46" i="2"/>
  <c r="C45" i="2"/>
  <c r="C44" i="2"/>
  <c r="C43" i="2"/>
  <c r="C42" i="2"/>
  <c r="C41" i="2"/>
  <c r="C51" i="2" s="1"/>
  <c r="C29" i="2"/>
  <c r="C25" i="2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1" i="1" s="1"/>
  <c r="C10" i="1" s="1"/>
  <c r="D10" i="1" s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58" i="1" s="1"/>
  <c r="C9" i="1" s="1"/>
  <c r="D9" i="1" s="1"/>
  <c r="C31" i="1"/>
  <c r="C30" i="1"/>
  <c r="C29" i="1"/>
  <c r="C32" i="1" s="1"/>
  <c r="C28" i="1"/>
  <c r="C27" i="1"/>
  <c r="C26" i="1"/>
  <c r="C25" i="1"/>
  <c r="C24" i="1"/>
  <c r="C9" i="2" l="1"/>
  <c r="C7" i="1"/>
  <c r="C8" i="1"/>
  <c r="C8" i="2"/>
  <c r="C7" i="2"/>
  <c r="D7" i="2" s="1"/>
  <c r="D13" i="2" s="1"/>
  <c r="D14" i="2" s="1"/>
  <c r="D9" i="2"/>
  <c r="D8" i="2"/>
  <c r="D15" i="2" s="1"/>
  <c r="C15" i="2"/>
  <c r="C13" i="2" l="1"/>
  <c r="C14" i="2" s="1"/>
  <c r="C13" i="1"/>
  <c r="D7" i="1"/>
  <c r="D13" i="1" s="1"/>
  <c r="D14" i="1" s="1"/>
  <c r="D16" i="2"/>
  <c r="C15" i="1"/>
  <c r="D8" i="1"/>
  <c r="C16" i="2"/>
  <c r="C19" i="2"/>
  <c r="C18" i="2"/>
  <c r="D15" i="1" l="1"/>
  <c r="D16" i="1" s="1"/>
  <c r="C16" i="1"/>
  <c r="C14" i="1"/>
  <c r="C19" i="1" s="1"/>
  <c r="C18" i="1"/>
  <c r="C20" i="2"/>
  <c r="D18" i="2" s="1"/>
  <c r="C20" i="1" l="1"/>
  <c r="D19" i="1" s="1"/>
  <c r="D19" i="2"/>
  <c r="D18" i="1" l="1"/>
</calcChain>
</file>

<file path=xl/sharedStrings.xml><?xml version="1.0" encoding="utf-8"?>
<sst xmlns="http://schemas.openxmlformats.org/spreadsheetml/2006/main" count="96" uniqueCount="32">
  <si>
    <t>Date</t>
  </si>
  <si>
    <t>Surveyors</t>
  </si>
  <si>
    <t>Suzanne Hills, Chris Cromey</t>
  </si>
  <si>
    <t>Southbound</t>
  </si>
  <si>
    <t>Northbound</t>
  </si>
  <si>
    <t>Double Yellow</t>
  </si>
  <si>
    <t>Southbound - Single Yellow</t>
  </si>
  <si>
    <t>Trip start (km)</t>
  </si>
  <si>
    <t>Trip end (km)</t>
  </si>
  <si>
    <t>Distance (km)</t>
  </si>
  <si>
    <t>Northbound - Single Yellow</t>
  </si>
  <si>
    <t>Bridges</t>
  </si>
  <si>
    <t>Slow vehicle bays</t>
  </si>
  <si>
    <t>Approx. Start time</t>
  </si>
  <si>
    <t>Summary</t>
  </si>
  <si>
    <t>Single yellow</t>
  </si>
  <si>
    <t>% of total</t>
  </si>
  <si>
    <t>Double yellow</t>
  </si>
  <si>
    <t>Total distance (km)</t>
  </si>
  <si>
    <t>Overtaking</t>
  </si>
  <si>
    <t>No overtaking</t>
  </si>
  <si>
    <t>Round trip</t>
  </si>
  <si>
    <t>Road</t>
  </si>
  <si>
    <t>Coast Road</t>
  </si>
  <si>
    <t>Barrytown Flats to Greymouth return</t>
  </si>
  <si>
    <t>Survey data</t>
  </si>
  <si>
    <t>2706 Coast Road to 2828 Coast Road</t>
  </si>
  <si>
    <t>NA</t>
  </si>
  <si>
    <t>Southbound - Single yellow</t>
  </si>
  <si>
    <t>Suzanne Hills, Laksmi Crick</t>
  </si>
  <si>
    <t>Mine is at 3.3 km with no yellow lines</t>
  </si>
  <si>
    <t>2828 Coast Road to Pororari River (odometer restarted)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</si>
</sst>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workbookViewId="0">
      <selection activeCell="C15" sqref="C15"/>
    </sheetView>
  </sheetViews>
  <sheetFormatPr defaultRowHeight="15" x14ac:dyDescent="0.25"/>
  <cols>
    <col min="1" max="1" width="18.42578125" customWidth="1"/>
    <col min="2" max="3" width="14.28515625" customWidth="1"/>
    <col min="5" max="5" width="14.7109375" customWidth="1"/>
    <col min="6" max="6" width="12.7109375" customWidth="1"/>
    <col min="7" max="7" width="14.140625" customWidth="1"/>
  </cols>
  <sheetData>
    <row r="1" spans="1:10" x14ac:dyDescent="0.25">
      <c r="A1" t="s">
        <v>0</v>
      </c>
      <c r="B1" s="1">
        <v>45247</v>
      </c>
      <c r="D1" t="s">
        <v>22</v>
      </c>
      <c r="E1" t="s">
        <v>23</v>
      </c>
      <c r="F1" t="s">
        <v>24</v>
      </c>
    </row>
    <row r="2" spans="1:10" x14ac:dyDescent="0.25">
      <c r="A2" t="s">
        <v>1</v>
      </c>
      <c r="B2" t="s">
        <v>2</v>
      </c>
      <c r="H2" t="s">
        <v>11</v>
      </c>
      <c r="J2">
        <v>9</v>
      </c>
    </row>
    <row r="3" spans="1:10" x14ac:dyDescent="0.25">
      <c r="A3" t="s">
        <v>13</v>
      </c>
      <c r="C3" t="s">
        <v>3</v>
      </c>
      <c r="E3" s="2">
        <v>0.39583333333333331</v>
      </c>
      <c r="H3" t="s">
        <v>12</v>
      </c>
      <c r="J3">
        <v>1</v>
      </c>
    </row>
    <row r="4" spans="1:10" x14ac:dyDescent="0.25">
      <c r="C4" t="s">
        <v>4</v>
      </c>
      <c r="E4" s="2">
        <v>0.66666666666666663</v>
      </c>
    </row>
    <row r="6" spans="1:10" x14ac:dyDescent="0.25">
      <c r="A6" t="s">
        <v>14</v>
      </c>
      <c r="C6" t="s">
        <v>9</v>
      </c>
      <c r="D6" t="s">
        <v>16</v>
      </c>
    </row>
    <row r="7" spans="1:10" x14ac:dyDescent="0.25">
      <c r="A7" t="s">
        <v>17</v>
      </c>
      <c r="B7" t="s">
        <v>3</v>
      </c>
      <c r="C7">
        <f>C32</f>
        <v>3.1999999999999984</v>
      </c>
      <c r="D7" s="6">
        <f>C7/$B$59*100</f>
        <v>11.510791366906469</v>
      </c>
    </row>
    <row r="8" spans="1:10" x14ac:dyDescent="0.25">
      <c r="B8" t="s">
        <v>4</v>
      </c>
      <c r="C8">
        <f>C32</f>
        <v>3.1999999999999984</v>
      </c>
      <c r="D8" s="6">
        <f>C8/$B$59*100</f>
        <v>11.510791366906469</v>
      </c>
    </row>
    <row r="9" spans="1:10" x14ac:dyDescent="0.25">
      <c r="A9" t="s">
        <v>15</v>
      </c>
      <c r="B9" t="s">
        <v>3</v>
      </c>
      <c r="C9" s="5">
        <f>C58</f>
        <v>7.3500000000000041</v>
      </c>
      <c r="D9" s="6">
        <f t="shared" ref="D9:D10" si="0">C9/$B$59*100</f>
        <v>26.438848920863322</v>
      </c>
    </row>
    <row r="10" spans="1:10" x14ac:dyDescent="0.25">
      <c r="B10" t="s">
        <v>4</v>
      </c>
      <c r="C10">
        <f>G51</f>
        <v>3.9000000000000021</v>
      </c>
      <c r="D10" s="6">
        <f t="shared" si="0"/>
        <v>14.028776978417273</v>
      </c>
    </row>
    <row r="11" spans="1:10" x14ac:dyDescent="0.25">
      <c r="D11" s="6"/>
    </row>
    <row r="12" spans="1:10" x14ac:dyDescent="0.25">
      <c r="D12" s="6"/>
    </row>
    <row r="13" spans="1:10" x14ac:dyDescent="0.25">
      <c r="A13" t="s">
        <v>3</v>
      </c>
      <c r="B13" t="s">
        <v>20</v>
      </c>
      <c r="C13" s="5">
        <f>C7+C9</f>
        <v>10.550000000000002</v>
      </c>
      <c r="D13" s="7">
        <f>D7+D9</f>
        <v>37.949640287769789</v>
      </c>
    </row>
    <row r="14" spans="1:10" x14ac:dyDescent="0.25">
      <c r="B14" t="s">
        <v>19</v>
      </c>
      <c r="C14" s="5">
        <f>B59-C13</f>
        <v>17.25</v>
      </c>
      <c r="D14" s="6">
        <f>100-D13</f>
        <v>62.050359712230211</v>
      </c>
    </row>
    <row r="15" spans="1:10" x14ac:dyDescent="0.25">
      <c r="A15" t="s">
        <v>4</v>
      </c>
      <c r="B15" t="s">
        <v>20</v>
      </c>
      <c r="C15" s="5">
        <f>C8+C10</f>
        <v>7.1000000000000005</v>
      </c>
      <c r="D15" s="7">
        <f>C15/B59*100</f>
        <v>25.539568345323744</v>
      </c>
    </row>
    <row r="16" spans="1:10" x14ac:dyDescent="0.25">
      <c r="B16" t="s">
        <v>19</v>
      </c>
      <c r="C16" s="5">
        <f>B59-C15</f>
        <v>20.7</v>
      </c>
      <c r="D16" s="6">
        <f>100-D15</f>
        <v>74.460431654676256</v>
      </c>
    </row>
    <row r="17" spans="1:4" x14ac:dyDescent="0.25">
      <c r="C17" s="5"/>
      <c r="D17" s="6"/>
    </row>
    <row r="18" spans="1:4" x14ac:dyDescent="0.25">
      <c r="A18" t="s">
        <v>21</v>
      </c>
      <c r="B18" t="s">
        <v>20</v>
      </c>
      <c r="C18" s="5">
        <f>C13+C15</f>
        <v>17.650000000000002</v>
      </c>
      <c r="D18" s="6">
        <f>C18/C20*100</f>
        <v>31.744604316546759</v>
      </c>
    </row>
    <row r="19" spans="1:4" x14ac:dyDescent="0.25">
      <c r="B19" t="s">
        <v>19</v>
      </c>
      <c r="C19" s="5">
        <f>C14+C16</f>
        <v>37.950000000000003</v>
      </c>
      <c r="D19" s="6">
        <f>C19/C20*100</f>
        <v>68.25539568345323</v>
      </c>
    </row>
    <row r="20" spans="1:4" x14ac:dyDescent="0.25">
      <c r="C20" s="5">
        <f>SUM(C18:C19)</f>
        <v>55.600000000000009</v>
      </c>
    </row>
    <row r="21" spans="1:4" x14ac:dyDescent="0.25">
      <c r="A21" s="8" t="s">
        <v>25</v>
      </c>
      <c r="C21" s="5"/>
    </row>
    <row r="22" spans="1:4" x14ac:dyDescent="0.25">
      <c r="A22" t="s">
        <v>5</v>
      </c>
    </row>
    <row r="23" spans="1:4" x14ac:dyDescent="0.25">
      <c r="A23" t="s">
        <v>7</v>
      </c>
      <c r="B23" t="s">
        <v>8</v>
      </c>
      <c r="C23" t="s">
        <v>9</v>
      </c>
    </row>
    <row r="24" spans="1:4" x14ac:dyDescent="0.25">
      <c r="A24">
        <v>3.7</v>
      </c>
      <c r="B24">
        <v>4.2</v>
      </c>
      <c r="C24">
        <f>B24-A24</f>
        <v>0.5</v>
      </c>
    </row>
    <row r="25" spans="1:4" x14ac:dyDescent="0.25">
      <c r="A25">
        <v>5</v>
      </c>
      <c r="B25">
        <v>5.3</v>
      </c>
      <c r="C25">
        <f t="shared" ref="C25:C31" si="1">B25-A25</f>
        <v>0.29999999999999982</v>
      </c>
    </row>
    <row r="26" spans="1:4" x14ac:dyDescent="0.25">
      <c r="A26">
        <v>10.8</v>
      </c>
      <c r="B26">
        <v>11</v>
      </c>
      <c r="C26">
        <f t="shared" si="1"/>
        <v>0.19999999999999929</v>
      </c>
    </row>
    <row r="27" spans="1:4" x14ac:dyDescent="0.25">
      <c r="A27">
        <v>12.2</v>
      </c>
      <c r="B27">
        <v>12.6</v>
      </c>
      <c r="C27">
        <f t="shared" si="1"/>
        <v>0.40000000000000036</v>
      </c>
    </row>
    <row r="28" spans="1:4" x14ac:dyDescent="0.25">
      <c r="A28">
        <v>13.9</v>
      </c>
      <c r="B28">
        <v>14</v>
      </c>
      <c r="C28">
        <f t="shared" si="1"/>
        <v>9.9999999999999645E-2</v>
      </c>
    </row>
    <row r="29" spans="1:4" x14ac:dyDescent="0.25">
      <c r="A29">
        <v>19.2</v>
      </c>
      <c r="B29">
        <v>19.7</v>
      </c>
      <c r="C29">
        <f t="shared" si="1"/>
        <v>0.5</v>
      </c>
    </row>
    <row r="30" spans="1:4" x14ac:dyDescent="0.25">
      <c r="A30">
        <v>20.399999999999999</v>
      </c>
      <c r="B30">
        <v>20.9</v>
      </c>
      <c r="C30">
        <f t="shared" si="1"/>
        <v>0.5</v>
      </c>
    </row>
    <row r="31" spans="1:4" x14ac:dyDescent="0.25">
      <c r="A31">
        <v>28.8</v>
      </c>
      <c r="B31">
        <v>29.5</v>
      </c>
      <c r="C31">
        <f t="shared" si="1"/>
        <v>0.69999999999999929</v>
      </c>
    </row>
    <row r="32" spans="1:4" x14ac:dyDescent="0.25">
      <c r="C32" s="3">
        <f>SUM(C24:C31)</f>
        <v>3.1999999999999984</v>
      </c>
    </row>
    <row r="33" spans="1:7" x14ac:dyDescent="0.25">
      <c r="A33" t="s">
        <v>6</v>
      </c>
      <c r="E33" t="s">
        <v>10</v>
      </c>
    </row>
    <row r="34" spans="1:7" x14ac:dyDescent="0.25">
      <c r="A34" t="s">
        <v>7</v>
      </c>
      <c r="B34" t="s">
        <v>8</v>
      </c>
      <c r="C34" t="s">
        <v>9</v>
      </c>
      <c r="E34" t="s">
        <v>7</v>
      </c>
      <c r="F34" t="s">
        <v>8</v>
      </c>
      <c r="G34" t="s">
        <v>9</v>
      </c>
    </row>
    <row r="35" spans="1:7" x14ac:dyDescent="0.25">
      <c r="A35">
        <v>0.5</v>
      </c>
      <c r="B35">
        <v>0.7</v>
      </c>
      <c r="C35">
        <f t="shared" ref="C35:C57" si="2">B35-A35</f>
        <v>0.19999999999999996</v>
      </c>
      <c r="E35">
        <v>1.4</v>
      </c>
      <c r="F35">
        <v>1.7</v>
      </c>
      <c r="G35">
        <f t="shared" ref="G35:G50" si="3">F35-E35</f>
        <v>0.30000000000000004</v>
      </c>
    </row>
    <row r="36" spans="1:7" x14ac:dyDescent="0.25">
      <c r="A36">
        <v>1.6</v>
      </c>
      <c r="B36">
        <v>1.75</v>
      </c>
      <c r="C36">
        <f t="shared" si="2"/>
        <v>0.14999999999999991</v>
      </c>
      <c r="E36">
        <v>3</v>
      </c>
      <c r="F36">
        <v>3.2</v>
      </c>
      <c r="G36">
        <f t="shared" si="3"/>
        <v>0.20000000000000018</v>
      </c>
    </row>
    <row r="37" spans="1:7" x14ac:dyDescent="0.25">
      <c r="A37">
        <v>2.5</v>
      </c>
      <c r="B37">
        <v>2.9</v>
      </c>
      <c r="C37">
        <f t="shared" si="2"/>
        <v>0.39999999999999991</v>
      </c>
      <c r="E37">
        <v>4.5999999999999996</v>
      </c>
      <c r="F37">
        <v>5</v>
      </c>
      <c r="G37">
        <f t="shared" si="3"/>
        <v>0.40000000000000036</v>
      </c>
    </row>
    <row r="38" spans="1:7" x14ac:dyDescent="0.25">
      <c r="A38">
        <v>3</v>
      </c>
      <c r="B38">
        <v>3.2</v>
      </c>
      <c r="C38">
        <f t="shared" si="2"/>
        <v>0.20000000000000018</v>
      </c>
      <c r="E38">
        <v>5.4</v>
      </c>
      <c r="F38">
        <v>5.5</v>
      </c>
      <c r="G38">
        <f t="shared" si="3"/>
        <v>9.9999999999999645E-2</v>
      </c>
    </row>
    <row r="39" spans="1:7" x14ac:dyDescent="0.25">
      <c r="A39">
        <v>4.8</v>
      </c>
      <c r="B39">
        <v>5</v>
      </c>
      <c r="C39">
        <f t="shared" si="2"/>
        <v>0.20000000000000018</v>
      </c>
      <c r="E39">
        <v>6.7</v>
      </c>
      <c r="F39">
        <v>7.1</v>
      </c>
      <c r="G39">
        <f t="shared" si="3"/>
        <v>0.39999999999999947</v>
      </c>
    </row>
    <row r="40" spans="1:7" x14ac:dyDescent="0.25">
      <c r="A40">
        <v>7</v>
      </c>
      <c r="B40">
        <v>7.7</v>
      </c>
      <c r="C40">
        <f t="shared" si="2"/>
        <v>0.70000000000000018</v>
      </c>
      <c r="E40">
        <v>7.8</v>
      </c>
      <c r="F40">
        <v>8</v>
      </c>
      <c r="G40">
        <f t="shared" si="3"/>
        <v>0.20000000000000018</v>
      </c>
    </row>
    <row r="41" spans="1:7" x14ac:dyDescent="0.25">
      <c r="A41">
        <v>9.1</v>
      </c>
      <c r="B41">
        <v>9.8000000000000007</v>
      </c>
      <c r="C41">
        <f t="shared" si="2"/>
        <v>0.70000000000000107</v>
      </c>
      <c r="E41">
        <v>8.4</v>
      </c>
      <c r="F41">
        <v>8.6</v>
      </c>
      <c r="G41">
        <f t="shared" si="3"/>
        <v>0.19999999999999929</v>
      </c>
    </row>
    <row r="42" spans="1:7" x14ac:dyDescent="0.25">
      <c r="A42">
        <v>10.4</v>
      </c>
      <c r="B42">
        <v>10.8</v>
      </c>
      <c r="C42">
        <f t="shared" si="2"/>
        <v>0.40000000000000036</v>
      </c>
      <c r="E42">
        <v>9.6</v>
      </c>
      <c r="F42">
        <v>9.9</v>
      </c>
      <c r="G42">
        <f t="shared" si="3"/>
        <v>0.30000000000000071</v>
      </c>
    </row>
    <row r="43" spans="1:7" x14ac:dyDescent="0.25">
      <c r="A43">
        <v>11</v>
      </c>
      <c r="B43">
        <v>11.1</v>
      </c>
      <c r="C43">
        <f t="shared" si="2"/>
        <v>9.9999999999999645E-2</v>
      </c>
      <c r="E43">
        <v>10.199999999999999</v>
      </c>
      <c r="F43">
        <v>10.5</v>
      </c>
      <c r="G43">
        <f t="shared" si="3"/>
        <v>0.30000000000000071</v>
      </c>
    </row>
    <row r="44" spans="1:7" x14ac:dyDescent="0.25">
      <c r="A44">
        <v>11.8</v>
      </c>
      <c r="B44">
        <v>12.2</v>
      </c>
      <c r="C44">
        <f t="shared" si="2"/>
        <v>0.39999999999999858</v>
      </c>
      <c r="E44">
        <v>12.9</v>
      </c>
      <c r="F44">
        <v>13.2</v>
      </c>
      <c r="G44">
        <f t="shared" si="3"/>
        <v>0.29999999999999893</v>
      </c>
    </row>
    <row r="45" spans="1:7" x14ac:dyDescent="0.25">
      <c r="A45">
        <v>13</v>
      </c>
      <c r="B45">
        <v>13.3</v>
      </c>
      <c r="C45">
        <f t="shared" si="2"/>
        <v>0.30000000000000071</v>
      </c>
      <c r="E45">
        <v>14.3</v>
      </c>
      <c r="F45">
        <v>14.5</v>
      </c>
      <c r="G45">
        <f t="shared" si="3"/>
        <v>0.19999999999999929</v>
      </c>
    </row>
    <row r="46" spans="1:7" x14ac:dyDescent="0.25">
      <c r="A46">
        <v>13.6</v>
      </c>
      <c r="B46">
        <v>13.9</v>
      </c>
      <c r="C46">
        <f t="shared" si="2"/>
        <v>0.30000000000000071</v>
      </c>
      <c r="E46">
        <v>21.5</v>
      </c>
      <c r="F46">
        <v>21.8</v>
      </c>
      <c r="G46">
        <f t="shared" si="3"/>
        <v>0.30000000000000071</v>
      </c>
    </row>
    <row r="47" spans="1:7" x14ac:dyDescent="0.25">
      <c r="A47">
        <v>14.4</v>
      </c>
      <c r="B47">
        <v>14.7</v>
      </c>
      <c r="C47">
        <f t="shared" si="2"/>
        <v>0.29999999999999893</v>
      </c>
      <c r="E47">
        <v>22.9</v>
      </c>
      <c r="F47">
        <v>23</v>
      </c>
      <c r="G47">
        <f t="shared" si="3"/>
        <v>0.10000000000000142</v>
      </c>
    </row>
    <row r="48" spans="1:7" x14ac:dyDescent="0.25">
      <c r="A48">
        <v>16.3</v>
      </c>
      <c r="B48">
        <v>16.5</v>
      </c>
      <c r="C48">
        <f t="shared" si="2"/>
        <v>0.19999999999999929</v>
      </c>
      <c r="E48">
        <v>25.2</v>
      </c>
      <c r="F48">
        <v>25.3</v>
      </c>
      <c r="G48">
        <f t="shared" si="3"/>
        <v>0.10000000000000142</v>
      </c>
    </row>
    <row r="49" spans="1:7" x14ac:dyDescent="0.25">
      <c r="A49">
        <v>17</v>
      </c>
      <c r="B49">
        <v>17.2</v>
      </c>
      <c r="C49">
        <f t="shared" si="2"/>
        <v>0.19999999999999929</v>
      </c>
      <c r="E49">
        <v>26.1</v>
      </c>
      <c r="F49">
        <v>26.4</v>
      </c>
      <c r="G49">
        <f t="shared" si="3"/>
        <v>0.29999999999999716</v>
      </c>
    </row>
    <row r="50" spans="1:7" x14ac:dyDescent="0.25">
      <c r="A50">
        <v>18.3</v>
      </c>
      <c r="B50">
        <v>18.5</v>
      </c>
      <c r="C50">
        <f t="shared" si="2"/>
        <v>0.19999999999999929</v>
      </c>
      <c r="E50">
        <v>26.9</v>
      </c>
      <c r="F50">
        <v>27.1</v>
      </c>
      <c r="G50">
        <f t="shared" si="3"/>
        <v>0.20000000000000284</v>
      </c>
    </row>
    <row r="51" spans="1:7" x14ac:dyDescent="0.25">
      <c r="A51">
        <v>18.899999999999999</v>
      </c>
      <c r="B51">
        <v>19.600000000000001</v>
      </c>
      <c r="C51">
        <f t="shared" si="2"/>
        <v>0.70000000000000284</v>
      </c>
      <c r="G51">
        <f>SUM(G35:G50)</f>
        <v>3.9000000000000021</v>
      </c>
    </row>
    <row r="52" spans="1:7" x14ac:dyDescent="0.25">
      <c r="A52">
        <v>19.8</v>
      </c>
      <c r="B52">
        <v>20</v>
      </c>
      <c r="C52">
        <f t="shared" si="2"/>
        <v>0.19999999999999929</v>
      </c>
    </row>
    <row r="53" spans="1:7" x14ac:dyDescent="0.25">
      <c r="A53">
        <v>20.9</v>
      </c>
      <c r="B53">
        <v>21.5</v>
      </c>
      <c r="C53">
        <f t="shared" si="2"/>
        <v>0.60000000000000142</v>
      </c>
    </row>
    <row r="54" spans="1:7" x14ac:dyDescent="0.25">
      <c r="A54">
        <v>21.8</v>
      </c>
      <c r="B54">
        <v>22.1</v>
      </c>
      <c r="C54">
        <f t="shared" si="2"/>
        <v>0.30000000000000071</v>
      </c>
    </row>
    <row r="55" spans="1:7" x14ac:dyDescent="0.25">
      <c r="A55">
        <v>23.2</v>
      </c>
      <c r="B55">
        <v>23.3</v>
      </c>
      <c r="C55">
        <f t="shared" si="2"/>
        <v>0.10000000000000142</v>
      </c>
    </row>
    <row r="56" spans="1:7" x14ac:dyDescent="0.25">
      <c r="A56">
        <v>27.7</v>
      </c>
      <c r="B56">
        <v>27.9</v>
      </c>
      <c r="C56">
        <f t="shared" si="2"/>
        <v>0.19999999999999929</v>
      </c>
    </row>
    <row r="57" spans="1:7" x14ac:dyDescent="0.25">
      <c r="A57">
        <v>28.5</v>
      </c>
      <c r="B57">
        <v>28.8</v>
      </c>
      <c r="C57">
        <f t="shared" si="2"/>
        <v>0.30000000000000071</v>
      </c>
    </row>
    <row r="58" spans="1:7" x14ac:dyDescent="0.25">
      <c r="C58" s="4">
        <f>SUM(C35:C57)</f>
        <v>7.3500000000000041</v>
      </c>
    </row>
    <row r="59" spans="1:7" x14ac:dyDescent="0.25">
      <c r="A59" t="s">
        <v>18</v>
      </c>
      <c r="B59">
        <v>27.8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abSelected="1" workbookViewId="0">
      <selection activeCell="H23" sqref="H23"/>
    </sheetView>
  </sheetViews>
  <sheetFormatPr defaultRowHeight="15" x14ac:dyDescent="0.25"/>
  <cols>
    <col min="1" max="1" width="15.42578125" customWidth="1"/>
    <col min="2" max="2" width="16.140625" customWidth="1"/>
    <col min="3" max="3" width="13.140625" customWidth="1"/>
    <col min="4" max="4" width="14.140625" customWidth="1"/>
    <col min="5" max="5" width="13.7109375" customWidth="1"/>
    <col min="6" max="6" width="14" customWidth="1"/>
  </cols>
  <sheetData>
    <row r="1" spans="1:10" x14ac:dyDescent="0.25">
      <c r="A1" t="s">
        <v>0</v>
      </c>
      <c r="B1" s="1">
        <v>45270</v>
      </c>
    </row>
    <row r="2" spans="1:10" x14ac:dyDescent="0.25">
      <c r="A2" t="s">
        <v>1</v>
      </c>
      <c r="B2" t="s">
        <v>29</v>
      </c>
      <c r="H2" t="s">
        <v>11</v>
      </c>
      <c r="J2" t="s">
        <v>27</v>
      </c>
    </row>
    <row r="3" spans="1:10" x14ac:dyDescent="0.25">
      <c r="A3" t="s">
        <v>13</v>
      </c>
      <c r="C3" t="s">
        <v>3</v>
      </c>
      <c r="E3" s="2">
        <v>0.58333333333333337</v>
      </c>
      <c r="H3" t="s">
        <v>12</v>
      </c>
      <c r="J3" t="s">
        <v>27</v>
      </c>
    </row>
    <row r="4" spans="1:10" x14ac:dyDescent="0.25">
      <c r="C4" t="s">
        <v>4</v>
      </c>
      <c r="E4" s="2">
        <v>0.60416666666666663</v>
      </c>
    </row>
    <row r="5" spans="1:10" x14ac:dyDescent="0.25">
      <c r="E5" s="2"/>
    </row>
    <row r="6" spans="1:10" x14ac:dyDescent="0.25">
      <c r="A6" t="s">
        <v>14</v>
      </c>
      <c r="C6" t="s">
        <v>9</v>
      </c>
      <c r="D6" t="s">
        <v>16</v>
      </c>
      <c r="E6" s="2"/>
    </row>
    <row r="7" spans="1:10" x14ac:dyDescent="0.25">
      <c r="A7" t="s">
        <v>17</v>
      </c>
      <c r="B7" t="s">
        <v>3</v>
      </c>
      <c r="C7">
        <f>C25+C38</f>
        <v>2.3999999999999986</v>
      </c>
      <c r="D7" s="6">
        <f>C7/$C$53*100</f>
        <v>15.094339622641501</v>
      </c>
      <c r="E7" s="2"/>
    </row>
    <row r="8" spans="1:10" x14ac:dyDescent="0.25">
      <c r="B8" t="s">
        <v>4</v>
      </c>
      <c r="C8">
        <f>C25+C38</f>
        <v>2.3999999999999986</v>
      </c>
      <c r="D8" s="6">
        <f t="shared" ref="D8:D10" si="0">C8/$C$53*100</f>
        <v>15.094339622641501</v>
      </c>
      <c r="E8" s="2"/>
    </row>
    <row r="9" spans="1:10" x14ac:dyDescent="0.25">
      <c r="A9" t="s">
        <v>15</v>
      </c>
      <c r="B9" t="s">
        <v>3</v>
      </c>
      <c r="C9" s="5">
        <f>C29+C51</f>
        <v>2.3999999999999977</v>
      </c>
      <c r="D9" s="6">
        <f t="shared" si="0"/>
        <v>15.094339622641495</v>
      </c>
      <c r="E9" s="2"/>
    </row>
    <row r="10" spans="1:10" x14ac:dyDescent="0.25">
      <c r="B10" t="s">
        <v>4</v>
      </c>
      <c r="C10">
        <f>G49</f>
        <v>2.0000000000000009</v>
      </c>
      <c r="D10" s="6">
        <f t="shared" si="0"/>
        <v>12.578616352201264</v>
      </c>
      <c r="E10" s="2"/>
    </row>
    <row r="11" spans="1:10" x14ac:dyDescent="0.25">
      <c r="D11" s="6"/>
      <c r="E11" s="2"/>
    </row>
    <row r="12" spans="1:10" x14ac:dyDescent="0.25">
      <c r="D12" s="6"/>
      <c r="E12" s="2"/>
    </row>
    <row r="13" spans="1:10" x14ac:dyDescent="0.25">
      <c r="A13" t="s">
        <v>3</v>
      </c>
      <c r="B13" t="s">
        <v>20</v>
      </c>
      <c r="C13" s="5">
        <f>C7+C9</f>
        <v>4.7999999999999963</v>
      </c>
      <c r="D13" s="7">
        <f>D7+D9</f>
        <v>30.188679245282998</v>
      </c>
      <c r="E13" s="2"/>
    </row>
    <row r="14" spans="1:10" x14ac:dyDescent="0.25">
      <c r="B14" t="s">
        <v>19</v>
      </c>
      <c r="C14" s="5">
        <f>$C$53-C13</f>
        <v>11.100000000000005</v>
      </c>
      <c r="D14" s="6">
        <f>100-D13</f>
        <v>69.811320754717002</v>
      </c>
      <c r="E14" s="2"/>
    </row>
    <row r="15" spans="1:10" x14ac:dyDescent="0.25">
      <c r="A15" t="s">
        <v>4</v>
      </c>
      <c r="B15" t="s">
        <v>20</v>
      </c>
      <c r="C15" s="5">
        <f>C8+C10</f>
        <v>4.3999999999999995</v>
      </c>
      <c r="D15" s="7">
        <f>D8+D10</f>
        <v>27.672955974842765</v>
      </c>
      <c r="E15" s="2"/>
    </row>
    <row r="16" spans="1:10" x14ac:dyDescent="0.25">
      <c r="B16" t="s">
        <v>19</v>
      </c>
      <c r="C16" s="5">
        <f>$C$53-C15</f>
        <v>11.5</v>
      </c>
      <c r="D16" s="6">
        <f>100-D15</f>
        <v>72.327044025157235</v>
      </c>
      <c r="E16" s="2"/>
    </row>
    <row r="17" spans="1:5" x14ac:dyDescent="0.25">
      <c r="C17" s="5"/>
      <c r="D17" s="6"/>
      <c r="E17" s="2"/>
    </row>
    <row r="18" spans="1:5" x14ac:dyDescent="0.25">
      <c r="A18" t="s">
        <v>21</v>
      </c>
      <c r="B18" t="s">
        <v>20</v>
      </c>
      <c r="C18" s="5">
        <f>C13+C15</f>
        <v>9.1999999999999957</v>
      </c>
      <c r="D18" s="6">
        <f>C18/C20*100</f>
        <v>28.930817610062881</v>
      </c>
      <c r="E18" s="2"/>
    </row>
    <row r="19" spans="1:5" x14ac:dyDescent="0.25">
      <c r="B19" t="s">
        <v>19</v>
      </c>
      <c r="C19" s="5">
        <f>C14+C16</f>
        <v>22.600000000000005</v>
      </c>
      <c r="D19" s="6">
        <f>C19/C20*100</f>
        <v>71.069182389937126</v>
      </c>
    </row>
    <row r="20" spans="1:5" x14ac:dyDescent="0.25">
      <c r="C20" s="4">
        <f>SUM(C18:C19)</f>
        <v>31.8</v>
      </c>
    </row>
    <row r="21" spans="1:5" x14ac:dyDescent="0.25">
      <c r="A21" s="8" t="s">
        <v>25</v>
      </c>
    </row>
    <row r="22" spans="1:5" x14ac:dyDescent="0.25">
      <c r="A22" s="8" t="s">
        <v>26</v>
      </c>
    </row>
    <row r="23" spans="1:5" x14ac:dyDescent="0.25">
      <c r="A23" t="s">
        <v>17</v>
      </c>
    </row>
    <row r="24" spans="1:5" x14ac:dyDescent="0.25">
      <c r="A24" t="s">
        <v>7</v>
      </c>
      <c r="B24" t="s">
        <v>8</v>
      </c>
      <c r="C24" t="s">
        <v>9</v>
      </c>
    </row>
    <row r="25" spans="1:5" x14ac:dyDescent="0.25">
      <c r="A25">
        <v>0.3</v>
      </c>
      <c r="B25">
        <v>1.3</v>
      </c>
      <c r="C25">
        <f>B25-A25</f>
        <v>1</v>
      </c>
    </row>
    <row r="27" spans="1:5" x14ac:dyDescent="0.25">
      <c r="A27" t="s">
        <v>28</v>
      </c>
    </row>
    <row r="28" spans="1:5" x14ac:dyDescent="0.25">
      <c r="A28" t="s">
        <v>7</v>
      </c>
      <c r="B28" t="s">
        <v>8</v>
      </c>
      <c r="C28" t="s">
        <v>9</v>
      </c>
    </row>
    <row r="29" spans="1:5" x14ac:dyDescent="0.25">
      <c r="A29">
        <v>0</v>
      </c>
      <c r="B29">
        <v>0.3</v>
      </c>
      <c r="C29">
        <f>B29-A29</f>
        <v>0.3</v>
      </c>
    </row>
    <row r="31" spans="1:5" x14ac:dyDescent="0.25">
      <c r="A31" s="8" t="s">
        <v>31</v>
      </c>
    </row>
    <row r="32" spans="1:5" x14ac:dyDescent="0.25">
      <c r="A32" t="s">
        <v>17</v>
      </c>
    </row>
    <row r="33" spans="1:7" x14ac:dyDescent="0.25">
      <c r="A33" t="s">
        <v>7</v>
      </c>
      <c r="B33" t="s">
        <v>8</v>
      </c>
      <c r="C33" t="s">
        <v>9</v>
      </c>
    </row>
    <row r="34" spans="1:7" x14ac:dyDescent="0.25">
      <c r="A34">
        <v>1.5</v>
      </c>
      <c r="B34">
        <v>1.7</v>
      </c>
      <c r="C34">
        <f>B34-A34</f>
        <v>0.19999999999999996</v>
      </c>
    </row>
    <row r="35" spans="1:7" x14ac:dyDescent="0.25">
      <c r="A35">
        <v>5.3</v>
      </c>
      <c r="B35">
        <v>5.5</v>
      </c>
      <c r="C35">
        <f t="shared" ref="C35:C37" si="1">B35-A35</f>
        <v>0.20000000000000018</v>
      </c>
    </row>
    <row r="36" spans="1:7" x14ac:dyDescent="0.25">
      <c r="A36">
        <v>12.8</v>
      </c>
      <c r="B36">
        <v>13.5</v>
      </c>
      <c r="C36">
        <f t="shared" si="1"/>
        <v>0.69999999999999929</v>
      </c>
    </row>
    <row r="37" spans="1:7" x14ac:dyDescent="0.25">
      <c r="A37">
        <v>14.3</v>
      </c>
      <c r="B37">
        <v>14.6</v>
      </c>
      <c r="C37">
        <f t="shared" si="1"/>
        <v>0.29999999999999893</v>
      </c>
    </row>
    <row r="38" spans="1:7" x14ac:dyDescent="0.25">
      <c r="C38" s="3">
        <f>SUM(C34:C37)</f>
        <v>1.3999999999999984</v>
      </c>
    </row>
    <row r="39" spans="1:7" x14ac:dyDescent="0.25">
      <c r="A39" t="s">
        <v>28</v>
      </c>
      <c r="E39" t="s">
        <v>10</v>
      </c>
    </row>
    <row r="40" spans="1:7" x14ac:dyDescent="0.25">
      <c r="A40" t="s">
        <v>7</v>
      </c>
      <c r="B40" t="s">
        <v>8</v>
      </c>
      <c r="C40" t="s">
        <v>9</v>
      </c>
      <c r="E40" t="s">
        <v>7</v>
      </c>
      <c r="F40" t="s">
        <v>8</v>
      </c>
      <c r="G40" t="s">
        <v>9</v>
      </c>
    </row>
    <row r="41" spans="1:7" x14ac:dyDescent="0.25">
      <c r="A41">
        <v>0.8</v>
      </c>
      <c r="B41">
        <v>1</v>
      </c>
      <c r="C41">
        <f>B41-A41</f>
        <v>0.19999999999999996</v>
      </c>
      <c r="E41">
        <v>0</v>
      </c>
      <c r="F41">
        <v>0.3</v>
      </c>
      <c r="G41">
        <f>F41-E41</f>
        <v>0.3</v>
      </c>
    </row>
    <row r="42" spans="1:7" x14ac:dyDescent="0.25">
      <c r="A42">
        <v>1.7</v>
      </c>
      <c r="B42">
        <v>1.9</v>
      </c>
      <c r="C42">
        <f t="shared" ref="C42:C50" si="2">B42-A42</f>
        <v>0.19999999999999996</v>
      </c>
      <c r="E42">
        <v>0.5</v>
      </c>
      <c r="F42">
        <v>0.8</v>
      </c>
      <c r="G42">
        <f t="shared" ref="G42:G48" si="3">F42-E42</f>
        <v>0.30000000000000004</v>
      </c>
    </row>
    <row r="43" spans="1:7" x14ac:dyDescent="0.25">
      <c r="A43">
        <v>2.9</v>
      </c>
      <c r="B43">
        <v>3.3</v>
      </c>
      <c r="C43">
        <f t="shared" si="2"/>
        <v>0.39999999999999991</v>
      </c>
      <c r="D43" t="s">
        <v>30</v>
      </c>
      <c r="E43">
        <v>1.3</v>
      </c>
      <c r="F43">
        <v>1.5</v>
      </c>
      <c r="G43">
        <f t="shared" si="3"/>
        <v>0.19999999999999996</v>
      </c>
    </row>
    <row r="44" spans="1:7" x14ac:dyDescent="0.25">
      <c r="A44">
        <v>5.2</v>
      </c>
      <c r="B44">
        <v>5.3</v>
      </c>
      <c r="C44">
        <f t="shared" si="2"/>
        <v>9.9999999999999645E-2</v>
      </c>
      <c r="E44">
        <v>2.7</v>
      </c>
      <c r="F44">
        <v>2.9</v>
      </c>
      <c r="G44">
        <f t="shared" si="3"/>
        <v>0.19999999999999973</v>
      </c>
    </row>
    <row r="45" spans="1:7" x14ac:dyDescent="0.25">
      <c r="A45">
        <v>5.5</v>
      </c>
      <c r="B45">
        <v>5.8</v>
      </c>
      <c r="C45">
        <f t="shared" si="2"/>
        <v>0.29999999999999982</v>
      </c>
      <c r="E45">
        <v>4.8</v>
      </c>
      <c r="F45">
        <v>5.0999999999999996</v>
      </c>
      <c r="G45">
        <f t="shared" si="3"/>
        <v>0.29999999999999982</v>
      </c>
    </row>
    <row r="46" spans="1:7" x14ac:dyDescent="0.25">
      <c r="A46">
        <v>9.1</v>
      </c>
      <c r="B46">
        <v>9.4</v>
      </c>
      <c r="C46">
        <f t="shared" si="2"/>
        <v>0.30000000000000071</v>
      </c>
      <c r="E46">
        <v>10.199999999999999</v>
      </c>
      <c r="F46">
        <v>10.5</v>
      </c>
      <c r="G46">
        <f t="shared" si="3"/>
        <v>0.30000000000000071</v>
      </c>
    </row>
    <row r="47" spans="1:7" x14ac:dyDescent="0.25">
      <c r="A47">
        <v>10.5</v>
      </c>
      <c r="B47">
        <v>10.7</v>
      </c>
      <c r="C47">
        <f t="shared" si="2"/>
        <v>0.19999999999999929</v>
      </c>
      <c r="E47">
        <v>10.8</v>
      </c>
      <c r="F47">
        <v>11</v>
      </c>
      <c r="G47">
        <f t="shared" si="3"/>
        <v>0.19999999999999929</v>
      </c>
    </row>
    <row r="48" spans="1:7" x14ac:dyDescent="0.25">
      <c r="A48">
        <v>11.1</v>
      </c>
      <c r="B48">
        <v>11.2</v>
      </c>
      <c r="C48">
        <f t="shared" si="2"/>
        <v>9.9999999999999645E-2</v>
      </c>
      <c r="E48">
        <v>12.6</v>
      </c>
      <c r="F48">
        <v>12.8</v>
      </c>
      <c r="G48">
        <f t="shared" si="3"/>
        <v>0.20000000000000107</v>
      </c>
    </row>
    <row r="49" spans="1:7" x14ac:dyDescent="0.25">
      <c r="A49">
        <v>11.4</v>
      </c>
      <c r="B49">
        <v>11.6</v>
      </c>
      <c r="C49">
        <f t="shared" si="2"/>
        <v>0.19999999999999929</v>
      </c>
      <c r="G49" s="3">
        <f>SUM(G41:G48)</f>
        <v>2.0000000000000009</v>
      </c>
    </row>
    <row r="50" spans="1:7" x14ac:dyDescent="0.25">
      <c r="A50">
        <v>13.5</v>
      </c>
      <c r="B50">
        <v>13.6</v>
      </c>
      <c r="C50">
        <f t="shared" si="2"/>
        <v>9.9999999999999645E-2</v>
      </c>
    </row>
    <row r="51" spans="1:7" x14ac:dyDescent="0.25">
      <c r="C51" s="3">
        <f>SUM(C41:C50)</f>
        <v>2.0999999999999979</v>
      </c>
    </row>
    <row r="53" spans="1:7" x14ac:dyDescent="0.25">
      <c r="A53" t="s">
        <v>18</v>
      </c>
      <c r="C53">
        <f>B37+B25</f>
        <v>15.9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Btown to Greym</vt:lpstr>
      <vt:lpstr>2706 to Pororari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2024-02-07T00:07:48Z</dcterms:modified>
</cp:coreProperties>
</file>