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8_{AD08D621-27D1-48D0-9F8C-DEF707C99E9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2706 to Grey" sheetId="1" r:id="rId1"/>
    <sheet name="mine to 2706" sheetId="2" r:id="rId2"/>
    <sheet name="mine to West" sheetId="3" r:id="rId3"/>
    <sheet name="Sheet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2" i="3" l="1"/>
  <c r="G41" i="2"/>
  <c r="C80" i="3"/>
  <c r="C59" i="4"/>
  <c r="C9" i="4" s="1"/>
  <c r="D9" i="4" s="1"/>
  <c r="C57" i="4"/>
  <c r="C56" i="4"/>
  <c r="C55" i="4"/>
  <c r="C54" i="4"/>
  <c r="C53" i="4"/>
  <c r="C52" i="4"/>
  <c r="G51" i="4"/>
  <c r="C51" i="4"/>
  <c r="G50" i="4"/>
  <c r="C50" i="4"/>
  <c r="G49" i="4"/>
  <c r="C49" i="4"/>
  <c r="G48" i="4"/>
  <c r="C48" i="4"/>
  <c r="G47" i="4"/>
  <c r="C47" i="4"/>
  <c r="G46" i="4"/>
  <c r="C46" i="4"/>
  <c r="G45" i="4"/>
  <c r="C45" i="4"/>
  <c r="G44" i="4"/>
  <c r="C44" i="4"/>
  <c r="G43" i="4"/>
  <c r="C43" i="4"/>
  <c r="G42" i="4"/>
  <c r="C42" i="4"/>
  <c r="G41" i="4"/>
  <c r="C41" i="4"/>
  <c r="G40" i="4"/>
  <c r="C40" i="4"/>
  <c r="G39" i="4"/>
  <c r="C39" i="4"/>
  <c r="G38" i="4"/>
  <c r="C38" i="4"/>
  <c r="G37" i="4"/>
  <c r="C37" i="4"/>
  <c r="G36" i="4"/>
  <c r="C36" i="4"/>
  <c r="G35" i="4"/>
  <c r="C35" i="4"/>
  <c r="C32" i="4"/>
  <c r="C31" i="4"/>
  <c r="C30" i="4"/>
  <c r="C29" i="4"/>
  <c r="C28" i="4"/>
  <c r="C27" i="4"/>
  <c r="C26" i="4"/>
  <c r="C25" i="4"/>
  <c r="C24" i="4"/>
  <c r="C10" i="4"/>
  <c r="D10" i="4" s="1"/>
  <c r="C8" i="4"/>
  <c r="C15" i="4" s="1"/>
  <c r="C7" i="4"/>
  <c r="C13" i="4" s="1"/>
  <c r="C49" i="2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51" i="1" s="1"/>
  <c r="C10" i="1" s="1"/>
  <c r="D10" i="1" s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59" i="1" s="1"/>
  <c r="C9" i="1" s="1"/>
  <c r="D9" i="1" s="1"/>
  <c r="C31" i="1"/>
  <c r="C30" i="1"/>
  <c r="C29" i="1"/>
  <c r="C28" i="1"/>
  <c r="C27" i="1"/>
  <c r="C26" i="1"/>
  <c r="C25" i="1"/>
  <c r="C24" i="1"/>
  <c r="C32" i="1" s="1"/>
  <c r="C14" i="4" l="1"/>
  <c r="C18" i="4"/>
  <c r="C16" i="4"/>
  <c r="D15" i="4"/>
  <c r="D16" i="4" s="1"/>
  <c r="D7" i="4"/>
  <c r="D13" i="4" s="1"/>
  <c r="D14" i="4" s="1"/>
  <c r="D8" i="4"/>
  <c r="C7" i="1"/>
  <c r="C8" i="1"/>
  <c r="C19" i="4" l="1"/>
  <c r="D8" i="1"/>
  <c r="C15" i="1"/>
  <c r="C13" i="1"/>
  <c r="D7" i="1"/>
  <c r="D13" i="1" s="1"/>
  <c r="D14" i="1" s="1"/>
  <c r="D19" i="4" l="1"/>
  <c r="C20" i="4"/>
  <c r="D18" i="4" s="1"/>
  <c r="C14" i="1"/>
  <c r="C18" i="1"/>
  <c r="D15" i="1"/>
  <c r="D16" i="1" s="1"/>
  <c r="C16" i="1"/>
  <c r="C19" i="1" l="1"/>
  <c r="C20" i="1" s="1"/>
  <c r="D18" i="1" s="1"/>
  <c r="D19" i="1" l="1"/>
</calcChain>
</file>

<file path=xl/sharedStrings.xml><?xml version="1.0" encoding="utf-8"?>
<sst xmlns="http://schemas.openxmlformats.org/spreadsheetml/2006/main" count="185" uniqueCount="50">
  <si>
    <t>Date</t>
  </si>
  <si>
    <t>Surveyors</t>
  </si>
  <si>
    <t>Suzanne Hills, Chris Cromey</t>
  </si>
  <si>
    <t>Southbound</t>
  </si>
  <si>
    <t>Northbound</t>
  </si>
  <si>
    <t>Double Yellow</t>
  </si>
  <si>
    <t>Southbound - Single Yellow</t>
  </si>
  <si>
    <t>Trip start (km)</t>
  </si>
  <si>
    <t>Trip end (km)</t>
  </si>
  <si>
    <t>Distance (km)</t>
  </si>
  <si>
    <t>Northbound - Single Yellow</t>
  </si>
  <si>
    <t>Bridges</t>
  </si>
  <si>
    <t>Slow vehicle bays</t>
  </si>
  <si>
    <t>Approx. Start time</t>
  </si>
  <si>
    <t>Summary</t>
  </si>
  <si>
    <t>Single yellow</t>
  </si>
  <si>
    <t>% of total</t>
  </si>
  <si>
    <t>Double yellow</t>
  </si>
  <si>
    <t>Total distance (km)</t>
  </si>
  <si>
    <t>Overtaking</t>
  </si>
  <si>
    <t>No overtaking</t>
  </si>
  <si>
    <t>Round trip</t>
  </si>
  <si>
    <t>Road</t>
  </si>
  <si>
    <t>Coast Road</t>
  </si>
  <si>
    <t>Barrytown Flats to Greymouth return</t>
  </si>
  <si>
    <t>Survey data</t>
  </si>
  <si>
    <t>2706 Barrytown Flats to Greymouth return</t>
  </si>
  <si>
    <t>Marie Elder, Tony Sole</t>
  </si>
  <si>
    <t>early Dec 2023</t>
  </si>
  <si>
    <t>2706 SH6 to proposed mine site</t>
  </si>
  <si>
    <t>not recorded</t>
  </si>
  <si>
    <t>Yellow line start (km)</t>
  </si>
  <si>
    <t>Yellow line end (km)</t>
  </si>
  <si>
    <t>xxxx7.0</t>
  </si>
  <si>
    <t>xxxx7.4</t>
  </si>
  <si>
    <t>end 6720.2</t>
  </si>
  <si>
    <t>proposed mine site to Westport [data collected in two sections: mine site to Pororari and Pororari to Westport]</t>
  </si>
  <si>
    <t>Marie Elder &amp; Tony Sole, and Marie Elder &amp; Tammy Ward</t>
  </si>
  <si>
    <t>Number of bends</t>
  </si>
  <si>
    <t>Survey data Pororari River Bridge to Buller River bridge SOUTHBOUND</t>
  </si>
  <si>
    <t>Survey data Pororari River Bridge to Buller River bridge NORTHBOUND</t>
  </si>
  <si>
    <t>Odometer at end:</t>
  </si>
  <si>
    <t xml:space="preserve">Odometer at start: </t>
  </si>
  <si>
    <t>Total distance</t>
  </si>
  <si>
    <t>Survey data mine site to Pororari SOUTHBOUND</t>
  </si>
  <si>
    <t>Survey data mine site to Pororari NORTHBOUND</t>
  </si>
  <si>
    <t>ROUTE DISTANCE</t>
  </si>
  <si>
    <t>Caveat: being amateur data collectors, we neglected to record the full</t>
  </si>
  <si>
    <t>length, we have recorded the lesser possibility</t>
  </si>
  <si>
    <t xml:space="preserve">odometer reading. Where this results in uncertainty as to whether yellow lines were more than 1.0kms in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</si>
</sst>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20" fontId="0" fillId="0" borderId="0" xfId="0" applyNumberFormat="1"/>
    <xf numFmtId="0" fontId="0" fillId="0" borderId="1" xfId="0" applyBorder="1"/>
    <xf numFmtId="164" fontId="0" fillId="0" borderId="0" xfId="0" applyNumberFormat="1"/>
    <xf numFmtId="1" fontId="0" fillId="0" borderId="0" xfId="0" applyNumberFormat="1"/>
    <xf numFmtId="1" fontId="1" fillId="0" borderId="0" xfId="0" applyNumberFormat="1" applyFont="1"/>
    <xf numFmtId="0" fontId="2" fillId="0" borderId="0" xfId="0" applyFont="1"/>
    <xf numFmtId="0" fontId="3" fillId="0" borderId="0" xfId="0" applyFont="1"/>
    <xf numFmtId="164" fontId="3" fillId="0" borderId="1" xfId="0" applyNumberFormat="1" applyFont="1" applyBorder="1"/>
    <xf numFmtId="0" fontId="4" fillId="0" borderId="0" xfId="0" applyFont="1"/>
    <xf numFmtId="164" fontId="2" fillId="0" borderId="0" xfId="0" applyNumberFormat="1" applyFont="1"/>
    <xf numFmtId="0" fontId="0" fillId="0" borderId="0" xfId="0" applyAlignment="1">
      <alignment horizontal="right"/>
    </xf>
    <xf numFmtId="0" fontId="0" fillId="2" borderId="0" xfId="0" applyFill="1"/>
    <xf numFmtId="1" fontId="0" fillId="2" borderId="0" xfId="0" applyNumberFormat="1" applyFill="1"/>
    <xf numFmtId="164" fontId="0" fillId="2" borderId="0" xfId="0" applyNumberFormat="1" applyFill="1"/>
    <xf numFmtId="1" fontId="1" fillId="2" borderId="0" xfId="0" applyNumberFormat="1" applyFont="1" applyFill="1"/>
    <xf numFmtId="0" fontId="2" fillId="0" borderId="0" xfId="0" applyFont="1" applyAlignment="1">
      <alignment vertical="center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opLeftCell="A27" workbookViewId="0">
      <selection activeCell="C59" sqref="C59"/>
    </sheetView>
  </sheetViews>
  <sheetFormatPr defaultRowHeight="15" x14ac:dyDescent="0.25"/>
  <cols>
    <col min="1" max="1" width="18.42578125" customWidth="1"/>
    <col min="2" max="3" width="14.28515625" customWidth="1"/>
    <col min="5" max="5" width="14.7109375" customWidth="1"/>
    <col min="6" max="6" width="12.7109375" customWidth="1"/>
    <col min="7" max="7" width="14.140625" customWidth="1"/>
  </cols>
  <sheetData>
    <row r="1" spans="1:10" x14ac:dyDescent="0.25">
      <c r="A1" t="s">
        <v>0</v>
      </c>
      <c r="B1" s="1">
        <v>45247</v>
      </c>
      <c r="D1" t="s">
        <v>22</v>
      </c>
      <c r="E1" t="s">
        <v>23</v>
      </c>
      <c r="F1" t="s">
        <v>26</v>
      </c>
    </row>
    <row r="2" spans="1:10" x14ac:dyDescent="0.25">
      <c r="A2" t="s">
        <v>1</v>
      </c>
      <c r="B2" t="s">
        <v>2</v>
      </c>
      <c r="H2" t="s">
        <v>11</v>
      </c>
      <c r="J2">
        <v>9</v>
      </c>
    </row>
    <row r="3" spans="1:10" x14ac:dyDescent="0.25">
      <c r="A3" t="s">
        <v>13</v>
      </c>
      <c r="C3" t="s">
        <v>3</v>
      </c>
      <c r="E3" s="2">
        <v>0.39583333333333331</v>
      </c>
      <c r="H3" t="s">
        <v>12</v>
      </c>
      <c r="J3">
        <v>1</v>
      </c>
    </row>
    <row r="4" spans="1:10" x14ac:dyDescent="0.25">
      <c r="C4" t="s">
        <v>4</v>
      </c>
      <c r="E4" s="2">
        <v>0.66666666666666663</v>
      </c>
    </row>
    <row r="6" spans="1:10" x14ac:dyDescent="0.25">
      <c r="A6" t="s">
        <v>14</v>
      </c>
      <c r="C6" t="s">
        <v>9</v>
      </c>
      <c r="D6" t="s">
        <v>16</v>
      </c>
    </row>
    <row r="7" spans="1:10" x14ac:dyDescent="0.25">
      <c r="A7" t="s">
        <v>17</v>
      </c>
      <c r="B7" t="s">
        <v>3</v>
      </c>
      <c r="C7">
        <f>C32</f>
        <v>3.1999999999999984</v>
      </c>
      <c r="D7" s="5">
        <f>C7/$B$59*100</f>
        <v>11.510791366906469</v>
      </c>
    </row>
    <row r="8" spans="1:10" x14ac:dyDescent="0.25">
      <c r="B8" t="s">
        <v>4</v>
      </c>
      <c r="C8">
        <f>C32</f>
        <v>3.1999999999999984</v>
      </c>
      <c r="D8" s="5">
        <f>C8/$B$59*100</f>
        <v>11.510791366906469</v>
      </c>
    </row>
    <row r="9" spans="1:10" x14ac:dyDescent="0.25">
      <c r="A9" t="s">
        <v>15</v>
      </c>
      <c r="B9" t="s">
        <v>3</v>
      </c>
      <c r="C9" s="4">
        <f>C59</f>
        <v>7.3500000000000041</v>
      </c>
      <c r="D9" s="5">
        <f t="shared" ref="D9:D10" si="0">C9/$B$59*100</f>
        <v>26.438848920863322</v>
      </c>
    </row>
    <row r="10" spans="1:10" x14ac:dyDescent="0.25">
      <c r="B10" t="s">
        <v>4</v>
      </c>
      <c r="C10">
        <f>G51</f>
        <v>3.9000000000000021</v>
      </c>
      <c r="D10" s="5">
        <f t="shared" si="0"/>
        <v>14.028776978417273</v>
      </c>
    </row>
    <row r="11" spans="1:10" x14ac:dyDescent="0.25">
      <c r="D11" s="5"/>
    </row>
    <row r="12" spans="1:10" x14ac:dyDescent="0.25">
      <c r="D12" s="5"/>
    </row>
    <row r="13" spans="1:10" x14ac:dyDescent="0.25">
      <c r="A13" t="s">
        <v>3</v>
      </c>
      <c r="B13" t="s">
        <v>20</v>
      </c>
      <c r="C13" s="4">
        <f>C7+C9</f>
        <v>10.550000000000002</v>
      </c>
      <c r="D13" s="6">
        <f>D7+D9</f>
        <v>37.949640287769789</v>
      </c>
    </row>
    <row r="14" spans="1:10" x14ac:dyDescent="0.25">
      <c r="B14" t="s">
        <v>19</v>
      </c>
      <c r="C14" s="4">
        <f>B59-C13</f>
        <v>17.25</v>
      </c>
      <c r="D14" s="5">
        <f>100-D13</f>
        <v>62.050359712230211</v>
      </c>
    </row>
    <row r="15" spans="1:10" x14ac:dyDescent="0.25">
      <c r="A15" t="s">
        <v>4</v>
      </c>
      <c r="B15" t="s">
        <v>20</v>
      </c>
      <c r="C15" s="4">
        <f>C8+C10</f>
        <v>7.1000000000000005</v>
      </c>
      <c r="D15" s="6">
        <f>C15/B59*100</f>
        <v>25.539568345323744</v>
      </c>
    </row>
    <row r="16" spans="1:10" x14ac:dyDescent="0.25">
      <c r="B16" t="s">
        <v>19</v>
      </c>
      <c r="C16" s="4">
        <f>B59-C15</f>
        <v>20.7</v>
      </c>
      <c r="D16" s="5">
        <f>100-D15</f>
        <v>74.460431654676256</v>
      </c>
    </row>
    <row r="17" spans="1:4" x14ac:dyDescent="0.25">
      <c r="C17" s="4"/>
      <c r="D17" s="5"/>
    </row>
    <row r="18" spans="1:4" x14ac:dyDescent="0.25">
      <c r="A18" t="s">
        <v>21</v>
      </c>
      <c r="B18" t="s">
        <v>20</v>
      </c>
      <c r="C18" s="4">
        <f>C13+C15</f>
        <v>17.650000000000002</v>
      </c>
      <c r="D18" s="5">
        <f>C18/C20*100</f>
        <v>31.744604316546759</v>
      </c>
    </row>
    <row r="19" spans="1:4" x14ac:dyDescent="0.25">
      <c r="B19" t="s">
        <v>19</v>
      </c>
      <c r="C19" s="4">
        <f>C14+C16</f>
        <v>37.950000000000003</v>
      </c>
      <c r="D19" s="5">
        <f>C19/C20*100</f>
        <v>68.25539568345323</v>
      </c>
    </row>
    <row r="20" spans="1:4" x14ac:dyDescent="0.25">
      <c r="C20" s="4">
        <f>SUM(C18:C19)</f>
        <v>55.600000000000009</v>
      </c>
    </row>
    <row r="21" spans="1:4" x14ac:dyDescent="0.25">
      <c r="A21" s="7" t="s">
        <v>25</v>
      </c>
      <c r="C21" s="4"/>
    </row>
    <row r="22" spans="1:4" x14ac:dyDescent="0.25">
      <c r="A22" t="s">
        <v>5</v>
      </c>
    </row>
    <row r="23" spans="1:4" x14ac:dyDescent="0.25">
      <c r="A23" t="s">
        <v>7</v>
      </c>
      <c r="B23" t="s">
        <v>8</v>
      </c>
      <c r="C23" t="s">
        <v>9</v>
      </c>
    </row>
    <row r="24" spans="1:4" x14ac:dyDescent="0.25">
      <c r="A24">
        <v>3.7</v>
      </c>
      <c r="B24">
        <v>4.2</v>
      </c>
      <c r="C24">
        <f>B24-A24</f>
        <v>0.5</v>
      </c>
    </row>
    <row r="25" spans="1:4" x14ac:dyDescent="0.25">
      <c r="A25">
        <v>5</v>
      </c>
      <c r="B25">
        <v>5.3</v>
      </c>
      <c r="C25">
        <f t="shared" ref="C25:C31" si="1">B25-A25</f>
        <v>0.29999999999999982</v>
      </c>
    </row>
    <row r="26" spans="1:4" x14ac:dyDescent="0.25">
      <c r="A26">
        <v>10.8</v>
      </c>
      <c r="B26">
        <v>11</v>
      </c>
      <c r="C26">
        <f t="shared" si="1"/>
        <v>0.19999999999999929</v>
      </c>
    </row>
    <row r="27" spans="1:4" x14ac:dyDescent="0.25">
      <c r="A27">
        <v>12.2</v>
      </c>
      <c r="B27">
        <v>12.6</v>
      </c>
      <c r="C27">
        <f t="shared" si="1"/>
        <v>0.40000000000000036</v>
      </c>
    </row>
    <row r="28" spans="1:4" x14ac:dyDescent="0.25">
      <c r="A28">
        <v>13.9</v>
      </c>
      <c r="B28">
        <v>14</v>
      </c>
      <c r="C28">
        <f t="shared" si="1"/>
        <v>9.9999999999999645E-2</v>
      </c>
    </row>
    <row r="29" spans="1:4" x14ac:dyDescent="0.25">
      <c r="A29">
        <v>19.2</v>
      </c>
      <c r="B29">
        <v>19.7</v>
      </c>
      <c r="C29">
        <f t="shared" si="1"/>
        <v>0.5</v>
      </c>
    </row>
    <row r="30" spans="1:4" x14ac:dyDescent="0.25">
      <c r="A30">
        <v>20.399999999999999</v>
      </c>
      <c r="B30">
        <v>20.9</v>
      </c>
      <c r="C30">
        <f t="shared" si="1"/>
        <v>0.5</v>
      </c>
    </row>
    <row r="31" spans="1:4" x14ac:dyDescent="0.25">
      <c r="A31">
        <v>28.8</v>
      </c>
      <c r="B31">
        <v>29.5</v>
      </c>
      <c r="C31">
        <f t="shared" si="1"/>
        <v>0.69999999999999929</v>
      </c>
    </row>
    <row r="32" spans="1:4" x14ac:dyDescent="0.25">
      <c r="C32" s="3">
        <f>SUM(C24:C31)</f>
        <v>3.1999999999999984</v>
      </c>
    </row>
    <row r="33" spans="1:7" x14ac:dyDescent="0.25">
      <c r="A33" t="s">
        <v>6</v>
      </c>
      <c r="E33" t="s">
        <v>10</v>
      </c>
    </row>
    <row r="34" spans="1:7" x14ac:dyDescent="0.25">
      <c r="A34" t="s">
        <v>7</v>
      </c>
      <c r="B34" t="s">
        <v>8</v>
      </c>
      <c r="C34" t="s">
        <v>9</v>
      </c>
      <c r="E34" t="s">
        <v>7</v>
      </c>
      <c r="F34" t="s">
        <v>8</v>
      </c>
      <c r="G34" t="s">
        <v>9</v>
      </c>
    </row>
    <row r="35" spans="1:7" x14ac:dyDescent="0.25">
      <c r="A35">
        <v>0.5</v>
      </c>
      <c r="B35">
        <v>0.7</v>
      </c>
      <c r="C35">
        <f t="shared" ref="C35:C57" si="2">B35-A35</f>
        <v>0.19999999999999996</v>
      </c>
      <c r="E35">
        <v>1.4</v>
      </c>
      <c r="F35">
        <v>1.7</v>
      </c>
      <c r="G35">
        <f t="shared" ref="G35:G50" si="3">F35-E35</f>
        <v>0.30000000000000004</v>
      </c>
    </row>
    <row r="36" spans="1:7" x14ac:dyDescent="0.25">
      <c r="A36">
        <v>1.6</v>
      </c>
      <c r="B36">
        <v>1.75</v>
      </c>
      <c r="C36">
        <f t="shared" si="2"/>
        <v>0.14999999999999991</v>
      </c>
      <c r="E36">
        <v>3</v>
      </c>
      <c r="F36">
        <v>3.2</v>
      </c>
      <c r="G36">
        <f t="shared" si="3"/>
        <v>0.20000000000000018</v>
      </c>
    </row>
    <row r="37" spans="1:7" x14ac:dyDescent="0.25">
      <c r="A37">
        <v>2.5</v>
      </c>
      <c r="B37">
        <v>2.9</v>
      </c>
      <c r="C37">
        <f t="shared" si="2"/>
        <v>0.39999999999999991</v>
      </c>
      <c r="E37">
        <v>4.5999999999999996</v>
      </c>
      <c r="F37">
        <v>5</v>
      </c>
      <c r="G37">
        <f t="shared" si="3"/>
        <v>0.40000000000000036</v>
      </c>
    </row>
    <row r="38" spans="1:7" x14ac:dyDescent="0.25">
      <c r="A38">
        <v>3</v>
      </c>
      <c r="B38">
        <v>3.2</v>
      </c>
      <c r="C38">
        <f t="shared" si="2"/>
        <v>0.20000000000000018</v>
      </c>
      <c r="E38">
        <v>5.4</v>
      </c>
      <c r="F38">
        <v>5.5</v>
      </c>
      <c r="G38">
        <f t="shared" si="3"/>
        <v>9.9999999999999645E-2</v>
      </c>
    </row>
    <row r="39" spans="1:7" x14ac:dyDescent="0.25">
      <c r="A39">
        <v>4.8</v>
      </c>
      <c r="B39">
        <v>5</v>
      </c>
      <c r="C39">
        <f t="shared" si="2"/>
        <v>0.20000000000000018</v>
      </c>
      <c r="E39">
        <v>6.7</v>
      </c>
      <c r="F39">
        <v>7.1</v>
      </c>
      <c r="G39">
        <f t="shared" si="3"/>
        <v>0.39999999999999947</v>
      </c>
    </row>
    <row r="40" spans="1:7" x14ac:dyDescent="0.25">
      <c r="A40">
        <v>7</v>
      </c>
      <c r="B40">
        <v>7.7</v>
      </c>
      <c r="C40">
        <f t="shared" si="2"/>
        <v>0.70000000000000018</v>
      </c>
      <c r="E40">
        <v>7.8</v>
      </c>
      <c r="F40">
        <v>8</v>
      </c>
      <c r="G40">
        <f t="shared" si="3"/>
        <v>0.20000000000000018</v>
      </c>
    </row>
    <row r="41" spans="1:7" x14ac:dyDescent="0.25">
      <c r="A41">
        <v>9.1</v>
      </c>
      <c r="B41">
        <v>9.8000000000000007</v>
      </c>
      <c r="C41">
        <f t="shared" si="2"/>
        <v>0.70000000000000107</v>
      </c>
      <c r="E41">
        <v>8.4</v>
      </c>
      <c r="F41">
        <v>8.6</v>
      </c>
      <c r="G41">
        <f t="shared" si="3"/>
        <v>0.19999999999999929</v>
      </c>
    </row>
    <row r="42" spans="1:7" x14ac:dyDescent="0.25">
      <c r="A42">
        <v>10.4</v>
      </c>
      <c r="B42">
        <v>10.8</v>
      </c>
      <c r="C42">
        <f t="shared" si="2"/>
        <v>0.40000000000000036</v>
      </c>
      <c r="E42">
        <v>9.6</v>
      </c>
      <c r="F42">
        <v>9.9</v>
      </c>
      <c r="G42">
        <f t="shared" si="3"/>
        <v>0.30000000000000071</v>
      </c>
    </row>
    <row r="43" spans="1:7" x14ac:dyDescent="0.25">
      <c r="A43">
        <v>11</v>
      </c>
      <c r="B43">
        <v>11.1</v>
      </c>
      <c r="C43">
        <f t="shared" si="2"/>
        <v>9.9999999999999645E-2</v>
      </c>
      <c r="E43">
        <v>10.199999999999999</v>
      </c>
      <c r="F43">
        <v>10.5</v>
      </c>
      <c r="G43">
        <f t="shared" si="3"/>
        <v>0.30000000000000071</v>
      </c>
    </row>
    <row r="44" spans="1:7" x14ac:dyDescent="0.25">
      <c r="A44">
        <v>11.8</v>
      </c>
      <c r="B44">
        <v>12.2</v>
      </c>
      <c r="C44">
        <f t="shared" si="2"/>
        <v>0.39999999999999858</v>
      </c>
      <c r="E44">
        <v>12.9</v>
      </c>
      <c r="F44">
        <v>13.2</v>
      </c>
      <c r="G44">
        <f t="shared" si="3"/>
        <v>0.29999999999999893</v>
      </c>
    </row>
    <row r="45" spans="1:7" x14ac:dyDescent="0.25">
      <c r="A45">
        <v>13</v>
      </c>
      <c r="B45">
        <v>13.3</v>
      </c>
      <c r="C45">
        <f t="shared" si="2"/>
        <v>0.30000000000000071</v>
      </c>
      <c r="E45">
        <v>14.3</v>
      </c>
      <c r="F45">
        <v>14.5</v>
      </c>
      <c r="G45">
        <f t="shared" si="3"/>
        <v>0.19999999999999929</v>
      </c>
    </row>
    <row r="46" spans="1:7" x14ac:dyDescent="0.25">
      <c r="A46">
        <v>13.6</v>
      </c>
      <c r="B46">
        <v>13.9</v>
      </c>
      <c r="C46">
        <f t="shared" si="2"/>
        <v>0.30000000000000071</v>
      </c>
      <c r="E46">
        <v>21.5</v>
      </c>
      <c r="F46">
        <v>21.8</v>
      </c>
      <c r="G46">
        <f t="shared" si="3"/>
        <v>0.30000000000000071</v>
      </c>
    </row>
    <row r="47" spans="1:7" x14ac:dyDescent="0.25">
      <c r="A47">
        <v>14.4</v>
      </c>
      <c r="B47">
        <v>14.7</v>
      </c>
      <c r="C47">
        <f t="shared" si="2"/>
        <v>0.29999999999999893</v>
      </c>
      <c r="E47">
        <v>22.9</v>
      </c>
      <c r="F47">
        <v>23</v>
      </c>
      <c r="G47">
        <f t="shared" si="3"/>
        <v>0.10000000000000142</v>
      </c>
    </row>
    <row r="48" spans="1:7" x14ac:dyDescent="0.25">
      <c r="A48">
        <v>16.3</v>
      </c>
      <c r="B48">
        <v>16.5</v>
      </c>
      <c r="C48">
        <f t="shared" si="2"/>
        <v>0.19999999999999929</v>
      </c>
      <c r="E48">
        <v>25.2</v>
      </c>
      <c r="F48">
        <v>25.3</v>
      </c>
      <c r="G48">
        <f t="shared" si="3"/>
        <v>0.10000000000000142</v>
      </c>
    </row>
    <row r="49" spans="1:7" x14ac:dyDescent="0.25">
      <c r="A49">
        <v>17</v>
      </c>
      <c r="B49">
        <v>17.2</v>
      </c>
      <c r="C49">
        <f t="shared" si="2"/>
        <v>0.19999999999999929</v>
      </c>
      <c r="E49">
        <v>26.1</v>
      </c>
      <c r="F49">
        <v>26.4</v>
      </c>
      <c r="G49">
        <f t="shared" si="3"/>
        <v>0.29999999999999716</v>
      </c>
    </row>
    <row r="50" spans="1:7" x14ac:dyDescent="0.25">
      <c r="A50">
        <v>18.3</v>
      </c>
      <c r="B50">
        <v>18.5</v>
      </c>
      <c r="C50">
        <f t="shared" si="2"/>
        <v>0.19999999999999929</v>
      </c>
      <c r="E50">
        <v>26.9</v>
      </c>
      <c r="F50">
        <v>27.1</v>
      </c>
      <c r="G50">
        <f t="shared" si="3"/>
        <v>0.20000000000000284</v>
      </c>
    </row>
    <row r="51" spans="1:7" x14ac:dyDescent="0.25">
      <c r="A51">
        <v>18.899999999999999</v>
      </c>
      <c r="B51">
        <v>19.600000000000001</v>
      </c>
      <c r="C51">
        <f t="shared" si="2"/>
        <v>0.70000000000000284</v>
      </c>
      <c r="G51" s="8">
        <f>SUM(G35:G50)</f>
        <v>3.9000000000000021</v>
      </c>
    </row>
    <row r="52" spans="1:7" x14ac:dyDescent="0.25">
      <c r="A52">
        <v>19.8</v>
      </c>
      <c r="B52">
        <v>20</v>
      </c>
      <c r="C52">
        <f t="shared" si="2"/>
        <v>0.19999999999999929</v>
      </c>
    </row>
    <row r="53" spans="1:7" x14ac:dyDescent="0.25">
      <c r="A53">
        <v>20.9</v>
      </c>
      <c r="B53">
        <v>21.5</v>
      </c>
      <c r="C53">
        <f t="shared" si="2"/>
        <v>0.60000000000000142</v>
      </c>
    </row>
    <row r="54" spans="1:7" x14ac:dyDescent="0.25">
      <c r="A54">
        <v>21.8</v>
      </c>
      <c r="B54">
        <v>22.1</v>
      </c>
      <c r="C54">
        <f t="shared" si="2"/>
        <v>0.30000000000000071</v>
      </c>
    </row>
    <row r="55" spans="1:7" x14ac:dyDescent="0.25">
      <c r="A55">
        <v>23.2</v>
      </c>
      <c r="B55">
        <v>23.3</v>
      </c>
      <c r="C55">
        <f t="shared" si="2"/>
        <v>0.10000000000000142</v>
      </c>
    </row>
    <row r="56" spans="1:7" x14ac:dyDescent="0.25">
      <c r="A56">
        <v>27.7</v>
      </c>
      <c r="B56">
        <v>27.9</v>
      </c>
      <c r="C56">
        <f t="shared" si="2"/>
        <v>0.19999999999999929</v>
      </c>
    </row>
    <row r="57" spans="1:7" x14ac:dyDescent="0.25">
      <c r="A57">
        <v>28.5</v>
      </c>
      <c r="B57">
        <v>28.8</v>
      </c>
      <c r="C57">
        <f t="shared" si="2"/>
        <v>0.30000000000000071</v>
      </c>
    </row>
    <row r="59" spans="1:7" x14ac:dyDescent="0.25">
      <c r="A59" t="s">
        <v>18</v>
      </c>
      <c r="B59" s="8">
        <v>27.8</v>
      </c>
      <c r="C59" s="9">
        <f>SUM(C35:C57)</f>
        <v>7.3500000000000041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9"/>
  <sheetViews>
    <sheetView topLeftCell="A12" workbookViewId="0">
      <selection activeCell="C42" sqref="C42"/>
    </sheetView>
  </sheetViews>
  <sheetFormatPr defaultRowHeight="15" x14ac:dyDescent="0.25"/>
  <cols>
    <col min="1" max="2" width="18.42578125" customWidth="1"/>
    <col min="3" max="3" width="14.85546875" customWidth="1"/>
    <col min="5" max="5" width="13.28515625" customWidth="1"/>
    <col min="6" max="6" width="10.85546875" customWidth="1"/>
    <col min="8" max="8" width="14.42578125" customWidth="1"/>
  </cols>
  <sheetData>
    <row r="1" spans="1:8" x14ac:dyDescent="0.25">
      <c r="A1" t="s">
        <v>0</v>
      </c>
      <c r="B1" s="1" t="s">
        <v>28</v>
      </c>
      <c r="E1" t="s">
        <v>23</v>
      </c>
      <c r="F1" s="7" t="s">
        <v>29</v>
      </c>
      <c r="G1" s="7"/>
      <c r="H1" s="7"/>
    </row>
    <row r="2" spans="1:8" x14ac:dyDescent="0.25">
      <c r="A2" t="s">
        <v>1</v>
      </c>
      <c r="B2" t="s">
        <v>27</v>
      </c>
      <c r="H2" t="s">
        <v>11</v>
      </c>
    </row>
    <row r="3" spans="1:8" x14ac:dyDescent="0.25">
      <c r="A3" t="s">
        <v>13</v>
      </c>
      <c r="B3" t="s">
        <v>30</v>
      </c>
      <c r="E3" s="2"/>
      <c r="H3" t="s">
        <v>12</v>
      </c>
    </row>
    <row r="4" spans="1:8" x14ac:dyDescent="0.25">
      <c r="E4" s="2"/>
    </row>
    <row r="6" spans="1:8" x14ac:dyDescent="0.25">
      <c r="A6" s="7" t="s">
        <v>14</v>
      </c>
      <c r="B6" s="7"/>
      <c r="C6" s="7" t="s">
        <v>9</v>
      </c>
      <c r="D6" s="7" t="s">
        <v>16</v>
      </c>
    </row>
    <row r="7" spans="1:8" x14ac:dyDescent="0.25">
      <c r="A7" s="7"/>
      <c r="B7" s="7"/>
      <c r="C7" s="7"/>
      <c r="D7" s="7"/>
    </row>
    <row r="8" spans="1:8" x14ac:dyDescent="0.25">
      <c r="A8" t="s">
        <v>43</v>
      </c>
      <c r="B8" s="7"/>
      <c r="C8" s="7"/>
      <c r="D8" s="7"/>
    </row>
    <row r="9" spans="1:8" x14ac:dyDescent="0.25">
      <c r="A9" s="7"/>
      <c r="B9" s="7"/>
      <c r="C9" s="7"/>
      <c r="D9" s="7"/>
    </row>
    <row r="10" spans="1:8" x14ac:dyDescent="0.25">
      <c r="A10" t="s">
        <v>15</v>
      </c>
      <c r="B10" t="s">
        <v>3</v>
      </c>
      <c r="C10" s="15"/>
      <c r="D10" s="14"/>
    </row>
    <row r="11" spans="1:8" x14ac:dyDescent="0.25">
      <c r="B11" t="s">
        <v>4</v>
      </c>
      <c r="C11" s="13"/>
      <c r="D11" s="14"/>
    </row>
    <row r="12" spans="1:8" x14ac:dyDescent="0.25">
      <c r="D12" s="5"/>
    </row>
    <row r="13" spans="1:8" x14ac:dyDescent="0.25">
      <c r="A13" t="s">
        <v>3</v>
      </c>
      <c r="B13" t="s">
        <v>20</v>
      </c>
      <c r="C13" s="15"/>
      <c r="D13" s="16"/>
    </row>
    <row r="14" spans="1:8" x14ac:dyDescent="0.25">
      <c r="B14" t="s">
        <v>19</v>
      </c>
      <c r="C14" s="15"/>
      <c r="D14" s="14"/>
    </row>
    <row r="15" spans="1:8" x14ac:dyDescent="0.25">
      <c r="A15" t="s">
        <v>4</v>
      </c>
      <c r="B15" t="s">
        <v>20</v>
      </c>
      <c r="C15" s="15"/>
      <c r="D15" s="16"/>
    </row>
    <row r="16" spans="1:8" x14ac:dyDescent="0.25">
      <c r="B16" t="s">
        <v>19</v>
      </c>
      <c r="C16" s="15"/>
      <c r="D16" s="14"/>
    </row>
    <row r="17" spans="1:4" x14ac:dyDescent="0.25">
      <c r="C17" s="4"/>
      <c r="D17" s="5"/>
    </row>
    <row r="18" spans="1:4" x14ac:dyDescent="0.25">
      <c r="A18" t="s">
        <v>21</v>
      </c>
      <c r="B18" t="s">
        <v>20</v>
      </c>
      <c r="C18" s="15"/>
      <c r="D18" s="14"/>
    </row>
    <row r="19" spans="1:4" x14ac:dyDescent="0.25">
      <c r="B19" t="s">
        <v>19</v>
      </c>
      <c r="C19" s="15"/>
      <c r="D19" s="14"/>
    </row>
    <row r="20" spans="1:4" x14ac:dyDescent="0.25">
      <c r="C20" s="4"/>
    </row>
    <row r="21" spans="1:4" x14ac:dyDescent="0.25">
      <c r="A21" s="7" t="s">
        <v>25</v>
      </c>
      <c r="C21" s="4"/>
    </row>
    <row r="23" spans="1:4" x14ac:dyDescent="0.25">
      <c r="A23" s="7" t="s">
        <v>6</v>
      </c>
    </row>
    <row r="24" spans="1:4" x14ac:dyDescent="0.25">
      <c r="A24" t="s">
        <v>31</v>
      </c>
      <c r="B24" t="s">
        <v>32</v>
      </c>
      <c r="C24" t="s">
        <v>9</v>
      </c>
    </row>
    <row r="26" spans="1:4" x14ac:dyDescent="0.25">
      <c r="A26" s="12" t="s">
        <v>33</v>
      </c>
      <c r="B26" s="12" t="s">
        <v>34</v>
      </c>
      <c r="C26">
        <v>0.4</v>
      </c>
    </row>
    <row r="27" spans="1:4" x14ac:dyDescent="0.25">
      <c r="A27" s="12">
        <v>8.4</v>
      </c>
      <c r="B27" s="12">
        <v>8.8000000000000007</v>
      </c>
      <c r="C27">
        <v>0.4</v>
      </c>
    </row>
    <row r="28" spans="1:4" x14ac:dyDescent="0.25">
      <c r="A28" s="12">
        <v>9.3000000000000007</v>
      </c>
      <c r="B28" s="12">
        <v>9.5</v>
      </c>
      <c r="C28" s="10">
        <v>0.2</v>
      </c>
    </row>
    <row r="29" spans="1:4" x14ac:dyDescent="0.25">
      <c r="A29" s="12" t="s">
        <v>35</v>
      </c>
      <c r="B29" s="12"/>
      <c r="C29" s="11">
        <v>1</v>
      </c>
    </row>
    <row r="33" spans="1:7" x14ac:dyDescent="0.25">
      <c r="A33" s="7" t="s">
        <v>10</v>
      </c>
    </row>
    <row r="34" spans="1:7" x14ac:dyDescent="0.25">
      <c r="A34" t="s">
        <v>7</v>
      </c>
      <c r="B34" t="s">
        <v>8</v>
      </c>
      <c r="C34" t="s">
        <v>9</v>
      </c>
    </row>
    <row r="36" spans="1:7" x14ac:dyDescent="0.25">
      <c r="A36" s="13"/>
      <c r="B36" s="13"/>
      <c r="C36" s="13"/>
      <c r="D36" t="s">
        <v>11</v>
      </c>
      <c r="E36">
        <v>1</v>
      </c>
    </row>
    <row r="37" spans="1:7" x14ac:dyDescent="0.25">
      <c r="A37" s="13"/>
      <c r="B37" s="13"/>
      <c r="C37" s="13"/>
      <c r="D37" t="s">
        <v>12</v>
      </c>
      <c r="E37">
        <v>0</v>
      </c>
    </row>
    <row r="38" spans="1:7" x14ac:dyDescent="0.25">
      <c r="A38" s="13"/>
      <c r="B38" s="13"/>
      <c r="C38" s="13"/>
    </row>
    <row r="39" spans="1:7" x14ac:dyDescent="0.25">
      <c r="C39" s="13"/>
    </row>
    <row r="41" spans="1:7" x14ac:dyDescent="0.25">
      <c r="G41" s="8">
        <f>SUM(G25:G40)</f>
        <v>0</v>
      </c>
    </row>
    <row r="49" spans="1:3" x14ac:dyDescent="0.25">
      <c r="A49" t="s">
        <v>18</v>
      </c>
      <c r="B49" s="8"/>
      <c r="C49" s="9">
        <f>SUM(C25:C47)</f>
        <v>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16"/>
  <sheetViews>
    <sheetView tabSelected="1" topLeftCell="A35" workbookViewId="0">
      <selection activeCell="J39" sqref="J39"/>
    </sheetView>
  </sheetViews>
  <sheetFormatPr defaultRowHeight="15" x14ac:dyDescent="0.25"/>
  <cols>
    <col min="1" max="1" width="23" customWidth="1"/>
    <col min="2" max="2" width="17.140625" customWidth="1"/>
    <col min="3" max="3" width="16.28515625" customWidth="1"/>
    <col min="5" max="5" width="10" customWidth="1"/>
  </cols>
  <sheetData>
    <row r="1" spans="1:15" x14ac:dyDescent="0.25">
      <c r="A1" t="s">
        <v>0</v>
      </c>
      <c r="B1" s="1" t="s">
        <v>28</v>
      </c>
      <c r="E1" s="7" t="s">
        <v>23</v>
      </c>
      <c r="F1" s="7" t="s">
        <v>36</v>
      </c>
      <c r="G1" s="7"/>
      <c r="H1" s="7"/>
      <c r="I1" s="7"/>
      <c r="J1" s="7"/>
      <c r="K1" s="7"/>
      <c r="L1" s="7"/>
      <c r="M1" s="7"/>
      <c r="N1" s="7"/>
      <c r="O1" s="7"/>
    </row>
    <row r="2" spans="1:15" x14ac:dyDescent="0.25">
      <c r="A2" t="s">
        <v>1</v>
      </c>
      <c r="B2" t="s">
        <v>37</v>
      </c>
    </row>
    <row r="3" spans="1:15" x14ac:dyDescent="0.25">
      <c r="E3" s="2"/>
    </row>
    <row r="4" spans="1:15" x14ac:dyDescent="0.25">
      <c r="E4" s="2"/>
    </row>
    <row r="6" spans="1:15" x14ac:dyDescent="0.25">
      <c r="A6" s="7" t="s">
        <v>14</v>
      </c>
      <c r="B6" s="7"/>
      <c r="C6" s="7" t="s">
        <v>9</v>
      </c>
      <c r="D6" s="7" t="s">
        <v>16</v>
      </c>
    </row>
    <row r="7" spans="1:15" x14ac:dyDescent="0.25">
      <c r="D7" s="5"/>
    </row>
    <row r="8" spans="1:15" x14ac:dyDescent="0.25">
      <c r="D8" s="5"/>
      <c r="H8" t="s">
        <v>11</v>
      </c>
    </row>
    <row r="9" spans="1:15" x14ac:dyDescent="0.25">
      <c r="A9" t="s">
        <v>15</v>
      </c>
      <c r="B9" t="s">
        <v>3</v>
      </c>
      <c r="C9" s="15"/>
      <c r="D9" s="14"/>
      <c r="H9" t="s">
        <v>12</v>
      </c>
    </row>
    <row r="10" spans="1:15" x14ac:dyDescent="0.25">
      <c r="B10" t="s">
        <v>4</v>
      </c>
      <c r="C10" s="13"/>
      <c r="D10" s="14"/>
    </row>
    <row r="11" spans="1:15" x14ac:dyDescent="0.25">
      <c r="D11" s="5"/>
    </row>
    <row r="12" spans="1:15" x14ac:dyDescent="0.25">
      <c r="D12" s="5"/>
    </row>
    <row r="13" spans="1:15" x14ac:dyDescent="0.25">
      <c r="A13" t="s">
        <v>3</v>
      </c>
      <c r="B13" t="s">
        <v>20</v>
      </c>
      <c r="C13" s="15"/>
      <c r="D13" s="16"/>
    </row>
    <row r="14" spans="1:15" x14ac:dyDescent="0.25">
      <c r="B14" t="s">
        <v>19</v>
      </c>
      <c r="C14" s="15"/>
      <c r="D14" s="14"/>
    </row>
    <row r="15" spans="1:15" x14ac:dyDescent="0.25">
      <c r="A15" t="s">
        <v>4</v>
      </c>
      <c r="B15" t="s">
        <v>20</v>
      </c>
      <c r="C15" s="15"/>
      <c r="D15" s="16"/>
    </row>
    <row r="16" spans="1:15" x14ac:dyDescent="0.25">
      <c r="B16" t="s">
        <v>19</v>
      </c>
      <c r="C16" s="15"/>
      <c r="D16" s="14"/>
    </row>
    <row r="17" spans="1:4" x14ac:dyDescent="0.25">
      <c r="C17" s="4"/>
      <c r="D17" s="5"/>
    </row>
    <row r="18" spans="1:4" x14ac:dyDescent="0.25">
      <c r="A18" t="s">
        <v>21</v>
      </c>
      <c r="B18" t="s">
        <v>20</v>
      </c>
      <c r="C18" s="4"/>
      <c r="D18" s="5"/>
    </row>
    <row r="19" spans="1:4" x14ac:dyDescent="0.25">
      <c r="B19" t="s">
        <v>19</v>
      </c>
      <c r="C19" s="4"/>
      <c r="D19" s="5"/>
    </row>
    <row r="20" spans="1:4" x14ac:dyDescent="0.25">
      <c r="C20" s="4"/>
    </row>
    <row r="21" spans="1:4" x14ac:dyDescent="0.25">
      <c r="A21" s="7" t="s">
        <v>44</v>
      </c>
      <c r="C21" s="4"/>
    </row>
    <row r="23" spans="1:4" x14ac:dyDescent="0.25">
      <c r="A23" s="7" t="s">
        <v>7</v>
      </c>
      <c r="B23" s="7" t="s">
        <v>8</v>
      </c>
      <c r="C23" s="7" t="s">
        <v>9</v>
      </c>
    </row>
    <row r="25" spans="1:4" x14ac:dyDescent="0.25">
      <c r="A25" s="12" t="s">
        <v>42</v>
      </c>
      <c r="B25" s="13"/>
      <c r="C25" s="13"/>
    </row>
    <row r="26" spans="1:4" x14ac:dyDescent="0.25">
      <c r="A26" s="12" t="s">
        <v>41</v>
      </c>
      <c r="B26" s="13"/>
      <c r="C26" s="13"/>
    </row>
    <row r="27" spans="1:4" x14ac:dyDescent="0.25">
      <c r="A27" s="7" t="s">
        <v>31</v>
      </c>
      <c r="B27" s="7" t="s">
        <v>32</v>
      </c>
      <c r="C27" s="7" t="s">
        <v>9</v>
      </c>
    </row>
    <row r="28" spans="1:4" x14ac:dyDescent="0.25">
      <c r="A28" s="18"/>
      <c r="B28" s="18"/>
      <c r="C28" s="18"/>
    </row>
    <row r="29" spans="1:4" x14ac:dyDescent="0.25">
      <c r="A29" s="18"/>
      <c r="B29" s="18"/>
      <c r="C29" s="18"/>
    </row>
    <row r="30" spans="1:4" x14ac:dyDescent="0.25">
      <c r="A30" s="18"/>
      <c r="B30" s="18"/>
      <c r="C30" s="18"/>
    </row>
    <row r="31" spans="1:4" x14ac:dyDescent="0.25">
      <c r="A31" s="7" t="s">
        <v>38</v>
      </c>
      <c r="B31" s="7"/>
      <c r="C31" s="7"/>
      <c r="D31" s="7">
        <v>7</v>
      </c>
    </row>
    <row r="32" spans="1:4" x14ac:dyDescent="0.25">
      <c r="A32" s="7"/>
      <c r="B32" s="7"/>
      <c r="C32" s="7"/>
      <c r="D32" s="7"/>
    </row>
    <row r="33" spans="1:4" x14ac:dyDescent="0.25">
      <c r="A33" s="7" t="s">
        <v>45</v>
      </c>
      <c r="C33" s="4"/>
    </row>
    <row r="35" spans="1:4" x14ac:dyDescent="0.25">
      <c r="A35" s="7" t="s">
        <v>7</v>
      </c>
      <c r="B35" s="7" t="s">
        <v>8</v>
      </c>
      <c r="C35" s="7" t="s">
        <v>9</v>
      </c>
    </row>
    <row r="37" spans="1:4" x14ac:dyDescent="0.25">
      <c r="A37" s="12" t="s">
        <v>42</v>
      </c>
      <c r="B37" s="13"/>
      <c r="C37" s="13"/>
    </row>
    <row r="38" spans="1:4" x14ac:dyDescent="0.25">
      <c r="A38" s="12" t="s">
        <v>41</v>
      </c>
      <c r="B38" s="13"/>
      <c r="C38" s="13"/>
    </row>
    <row r="39" spans="1:4" x14ac:dyDescent="0.25">
      <c r="A39" s="7" t="s">
        <v>31</v>
      </c>
      <c r="B39" s="7" t="s">
        <v>32</v>
      </c>
      <c r="C39" s="7" t="s">
        <v>9</v>
      </c>
    </row>
    <row r="40" spans="1:4" x14ac:dyDescent="0.25">
      <c r="A40" s="18"/>
      <c r="B40" s="18"/>
      <c r="C40" s="18"/>
    </row>
    <row r="41" spans="1:4" x14ac:dyDescent="0.25">
      <c r="A41" s="18"/>
      <c r="B41" s="18"/>
      <c r="C41" s="18"/>
    </row>
    <row r="42" spans="1:4" x14ac:dyDescent="0.25">
      <c r="A42" s="18"/>
      <c r="B42" s="18"/>
      <c r="C42" s="18"/>
    </row>
    <row r="43" spans="1:4" x14ac:dyDescent="0.25">
      <c r="A43" s="7" t="s">
        <v>38</v>
      </c>
      <c r="B43" s="7"/>
      <c r="C43" s="7"/>
      <c r="D43" s="18"/>
    </row>
    <row r="44" spans="1:4" x14ac:dyDescent="0.25">
      <c r="A44" s="7"/>
      <c r="B44" s="7"/>
      <c r="C44" s="7"/>
      <c r="D44" s="7"/>
    </row>
    <row r="46" spans="1:4" x14ac:dyDescent="0.25">
      <c r="A46" s="7" t="s">
        <v>39</v>
      </c>
    </row>
    <row r="47" spans="1:4" x14ac:dyDescent="0.25">
      <c r="A47" s="12" t="s">
        <v>42</v>
      </c>
      <c r="B47">
        <v>7606.7</v>
      </c>
    </row>
    <row r="48" spans="1:4" x14ac:dyDescent="0.25">
      <c r="A48" s="12" t="s">
        <v>41</v>
      </c>
      <c r="B48" s="4">
        <v>7660</v>
      </c>
      <c r="C48" s="17"/>
    </row>
    <row r="49" spans="1:3" x14ac:dyDescent="0.25">
      <c r="A49" s="12" t="s">
        <v>46</v>
      </c>
      <c r="B49" s="4"/>
      <c r="C49" s="17">
        <v>53.3</v>
      </c>
    </row>
    <row r="50" spans="1:3" x14ac:dyDescent="0.25">
      <c r="A50" s="7" t="s">
        <v>31</v>
      </c>
      <c r="B50" s="7" t="s">
        <v>32</v>
      </c>
      <c r="C50" s="7" t="s">
        <v>9</v>
      </c>
    </row>
    <row r="51" spans="1:3" x14ac:dyDescent="0.25">
      <c r="A51">
        <v>7607.5</v>
      </c>
      <c r="B51">
        <v>7607.6</v>
      </c>
      <c r="C51">
        <v>0.1</v>
      </c>
    </row>
    <row r="52" spans="1:3" x14ac:dyDescent="0.25">
      <c r="A52">
        <v>7609.4</v>
      </c>
      <c r="B52" s="4">
        <v>7610</v>
      </c>
      <c r="C52">
        <v>0.6</v>
      </c>
    </row>
    <row r="53" spans="1:3" x14ac:dyDescent="0.25">
      <c r="A53">
        <v>7601.5</v>
      </c>
      <c r="B53">
        <v>7601.7</v>
      </c>
      <c r="C53">
        <v>0.2</v>
      </c>
    </row>
    <row r="54" spans="1:3" x14ac:dyDescent="0.25">
      <c r="A54">
        <v>7603.5</v>
      </c>
      <c r="B54">
        <v>7603.7</v>
      </c>
      <c r="C54">
        <v>0.2</v>
      </c>
    </row>
    <row r="55" spans="1:3" x14ac:dyDescent="0.25">
      <c r="A55">
        <v>7604.1</v>
      </c>
      <c r="B55">
        <v>7604.3</v>
      </c>
      <c r="C55">
        <v>0.2</v>
      </c>
    </row>
    <row r="56" spans="1:3" x14ac:dyDescent="0.25">
      <c r="A56">
        <v>7604.6</v>
      </c>
      <c r="B56">
        <v>7604.8</v>
      </c>
      <c r="C56">
        <v>0.2</v>
      </c>
    </row>
    <row r="57" spans="1:3" x14ac:dyDescent="0.25">
      <c r="A57">
        <v>7605.6</v>
      </c>
      <c r="B57" s="4">
        <v>7607</v>
      </c>
      <c r="C57">
        <v>1.4</v>
      </c>
    </row>
    <row r="58" spans="1:3" x14ac:dyDescent="0.25">
      <c r="A58">
        <v>7608.2</v>
      </c>
      <c r="B58">
        <v>7608.4</v>
      </c>
      <c r="C58">
        <v>0.2</v>
      </c>
    </row>
    <row r="59" spans="1:3" x14ac:dyDescent="0.25">
      <c r="A59">
        <v>7610.3</v>
      </c>
      <c r="B59">
        <v>7610.8</v>
      </c>
      <c r="C59">
        <v>0.5</v>
      </c>
    </row>
    <row r="60" spans="1:3" x14ac:dyDescent="0.25">
      <c r="A60">
        <v>7611.1</v>
      </c>
      <c r="B60">
        <v>7611.6</v>
      </c>
      <c r="C60">
        <v>0.5</v>
      </c>
    </row>
    <row r="61" spans="1:3" x14ac:dyDescent="0.25">
      <c r="A61">
        <v>7612.1</v>
      </c>
      <c r="B61">
        <v>7612.6</v>
      </c>
      <c r="C61">
        <v>0.5</v>
      </c>
    </row>
    <row r="62" spans="1:3" x14ac:dyDescent="0.25">
      <c r="A62">
        <v>7614.4</v>
      </c>
      <c r="B62">
        <v>7615.2</v>
      </c>
      <c r="C62">
        <v>0.8</v>
      </c>
    </row>
    <row r="63" spans="1:3" x14ac:dyDescent="0.25">
      <c r="A63">
        <v>7615.5</v>
      </c>
      <c r="B63">
        <v>7616.1</v>
      </c>
      <c r="C63">
        <v>0.6</v>
      </c>
    </row>
    <row r="64" spans="1:3" x14ac:dyDescent="0.25">
      <c r="A64">
        <v>7616.7</v>
      </c>
      <c r="B64" s="4">
        <v>7617</v>
      </c>
      <c r="C64">
        <v>0.3</v>
      </c>
    </row>
    <row r="65" spans="1:7" x14ac:dyDescent="0.25">
      <c r="A65">
        <v>7617.6</v>
      </c>
      <c r="B65">
        <v>7618.1</v>
      </c>
      <c r="C65">
        <v>0.5</v>
      </c>
    </row>
    <row r="66" spans="1:7" x14ac:dyDescent="0.25">
      <c r="A66">
        <v>7618.9</v>
      </c>
      <c r="B66">
        <v>7619.1</v>
      </c>
      <c r="C66">
        <v>0.2</v>
      </c>
    </row>
    <row r="67" spans="1:7" x14ac:dyDescent="0.25">
      <c r="A67">
        <v>7619.7</v>
      </c>
      <c r="B67" s="4">
        <v>7620</v>
      </c>
      <c r="C67">
        <v>0.3</v>
      </c>
    </row>
    <row r="68" spans="1:7" x14ac:dyDescent="0.25">
      <c r="A68">
        <v>7620.4</v>
      </c>
      <c r="B68">
        <v>7621.2</v>
      </c>
      <c r="C68">
        <v>0.8</v>
      </c>
    </row>
    <row r="69" spans="1:7" x14ac:dyDescent="0.25">
      <c r="A69">
        <v>7621.8</v>
      </c>
      <c r="B69">
        <v>7622.2</v>
      </c>
      <c r="C69">
        <v>0.4</v>
      </c>
      <c r="G69" s="8"/>
    </row>
    <row r="70" spans="1:7" x14ac:dyDescent="0.25">
      <c r="A70">
        <v>7623.1</v>
      </c>
      <c r="B70">
        <v>7623.6</v>
      </c>
      <c r="C70">
        <v>0.5</v>
      </c>
    </row>
    <row r="71" spans="1:7" x14ac:dyDescent="0.25">
      <c r="A71">
        <v>7624.3</v>
      </c>
      <c r="B71">
        <v>7626.2</v>
      </c>
      <c r="C71">
        <v>1.9</v>
      </c>
    </row>
    <row r="72" spans="1:7" x14ac:dyDescent="0.25">
      <c r="A72">
        <v>7626.6</v>
      </c>
      <c r="B72">
        <v>7628.2</v>
      </c>
      <c r="C72">
        <v>1.6</v>
      </c>
    </row>
    <row r="73" spans="1:7" x14ac:dyDescent="0.25">
      <c r="A73" s="4">
        <v>7630</v>
      </c>
      <c r="B73">
        <v>7630.7</v>
      </c>
      <c r="C73">
        <v>0.7</v>
      </c>
    </row>
    <row r="74" spans="1:7" x14ac:dyDescent="0.25">
      <c r="A74">
        <v>7631.9</v>
      </c>
      <c r="B74" s="4">
        <v>7632</v>
      </c>
      <c r="C74">
        <v>0.1</v>
      </c>
    </row>
    <row r="75" spans="1:7" x14ac:dyDescent="0.25">
      <c r="A75">
        <v>7639.6</v>
      </c>
      <c r="B75">
        <v>7639.9</v>
      </c>
      <c r="C75">
        <v>0.3</v>
      </c>
    </row>
    <row r="76" spans="1:7" x14ac:dyDescent="0.25">
      <c r="A76">
        <v>7640.2</v>
      </c>
      <c r="B76">
        <v>7640.5</v>
      </c>
      <c r="C76">
        <v>0.3</v>
      </c>
    </row>
    <row r="77" spans="1:7" x14ac:dyDescent="0.25">
      <c r="A77">
        <v>7641.5</v>
      </c>
      <c r="B77">
        <v>7642.1</v>
      </c>
      <c r="C77" s="3">
        <v>0.6</v>
      </c>
    </row>
    <row r="78" spans="1:7" x14ac:dyDescent="0.25">
      <c r="A78">
        <v>7645.5</v>
      </c>
      <c r="B78">
        <v>7645.6</v>
      </c>
      <c r="C78">
        <v>0.1</v>
      </c>
    </row>
    <row r="79" spans="1:7" x14ac:dyDescent="0.25">
      <c r="A79">
        <v>7647.5</v>
      </c>
      <c r="B79">
        <v>7647.9</v>
      </c>
      <c r="C79" s="10">
        <v>0.4</v>
      </c>
    </row>
    <row r="80" spans="1:7" x14ac:dyDescent="0.25">
      <c r="C80" s="11">
        <f>SUM(C51:C79)</f>
        <v>15</v>
      </c>
    </row>
    <row r="83" spans="1:3" x14ac:dyDescent="0.25">
      <c r="A83" s="7" t="s">
        <v>40</v>
      </c>
    </row>
    <row r="84" spans="1:3" x14ac:dyDescent="0.25">
      <c r="A84" s="12"/>
    </row>
    <row r="85" spans="1:3" x14ac:dyDescent="0.25">
      <c r="A85" s="12" t="s">
        <v>46</v>
      </c>
      <c r="B85" s="4"/>
      <c r="C85" s="17">
        <v>53.3</v>
      </c>
    </row>
    <row r="86" spans="1:3" x14ac:dyDescent="0.25">
      <c r="A86" s="12"/>
    </row>
    <row r="87" spans="1:3" x14ac:dyDescent="0.25">
      <c r="A87" s="7" t="s">
        <v>31</v>
      </c>
      <c r="B87" s="7" t="s">
        <v>32</v>
      </c>
      <c r="C87" s="7" t="s">
        <v>9</v>
      </c>
    </row>
    <row r="88" spans="1:3" x14ac:dyDescent="0.25">
      <c r="A88">
        <v>4.4000000000000004</v>
      </c>
      <c r="B88">
        <v>4.7</v>
      </c>
      <c r="C88">
        <v>0.3</v>
      </c>
    </row>
    <row r="89" spans="1:3" x14ac:dyDescent="0.25">
      <c r="A89">
        <v>9.8000000000000007</v>
      </c>
      <c r="B89">
        <v>1.7</v>
      </c>
      <c r="C89">
        <v>1.9</v>
      </c>
    </row>
    <row r="90" spans="1:3" x14ac:dyDescent="0.25">
      <c r="A90">
        <v>1.1000000000000001</v>
      </c>
      <c r="B90">
        <v>1.6</v>
      </c>
      <c r="C90">
        <v>0.5</v>
      </c>
    </row>
    <row r="91" spans="1:3" x14ac:dyDescent="0.25">
      <c r="A91">
        <v>2.6</v>
      </c>
      <c r="B91">
        <v>2.9</v>
      </c>
      <c r="C91">
        <v>0.3</v>
      </c>
    </row>
    <row r="92" spans="1:3" x14ac:dyDescent="0.25">
      <c r="A92">
        <v>4.2</v>
      </c>
      <c r="B92">
        <v>4.7</v>
      </c>
      <c r="C92">
        <v>0.5</v>
      </c>
    </row>
    <row r="93" spans="1:3" x14ac:dyDescent="0.25">
      <c r="A93">
        <v>6.1</v>
      </c>
      <c r="B93">
        <v>6.7</v>
      </c>
      <c r="C93">
        <v>0.5</v>
      </c>
    </row>
    <row r="94" spans="1:3" x14ac:dyDescent="0.25">
      <c r="A94">
        <v>6.8</v>
      </c>
      <c r="B94">
        <v>8.3000000000000007</v>
      </c>
      <c r="C94">
        <v>1.5</v>
      </c>
    </row>
    <row r="95" spans="1:3" x14ac:dyDescent="0.25">
      <c r="A95">
        <v>9.6999999999999993</v>
      </c>
      <c r="B95" s="4">
        <v>0</v>
      </c>
      <c r="C95">
        <v>0.3</v>
      </c>
    </row>
    <row r="96" spans="1:3" x14ac:dyDescent="0.25">
      <c r="A96">
        <v>1.2</v>
      </c>
      <c r="B96">
        <v>1.3</v>
      </c>
      <c r="C96">
        <v>0.1</v>
      </c>
    </row>
    <row r="97" spans="1:3" x14ac:dyDescent="0.25">
      <c r="A97">
        <v>2.1</v>
      </c>
      <c r="B97">
        <v>2.5</v>
      </c>
      <c r="C97">
        <v>0.4</v>
      </c>
    </row>
    <row r="98" spans="1:3" x14ac:dyDescent="0.25">
      <c r="A98">
        <v>3.1</v>
      </c>
      <c r="B98">
        <v>3.4</v>
      </c>
      <c r="C98">
        <v>0.3</v>
      </c>
    </row>
    <row r="99" spans="1:3" x14ac:dyDescent="0.25">
      <c r="A99" s="4">
        <v>5</v>
      </c>
      <c r="B99">
        <v>5.3</v>
      </c>
      <c r="C99">
        <v>0.3</v>
      </c>
    </row>
    <row r="100" spans="1:3" x14ac:dyDescent="0.25">
      <c r="A100" s="4">
        <v>7</v>
      </c>
      <c r="B100">
        <v>7.7</v>
      </c>
      <c r="C100">
        <v>0.7</v>
      </c>
    </row>
    <row r="101" spans="1:3" x14ac:dyDescent="0.25">
      <c r="A101">
        <v>8.3000000000000007</v>
      </c>
      <c r="B101">
        <v>8.9</v>
      </c>
      <c r="C101">
        <v>0.6</v>
      </c>
    </row>
    <row r="102" spans="1:3" x14ac:dyDescent="0.25">
      <c r="A102">
        <v>0.5</v>
      </c>
      <c r="B102">
        <v>0.9</v>
      </c>
      <c r="C102">
        <v>0.4</v>
      </c>
    </row>
    <row r="103" spans="1:3" x14ac:dyDescent="0.25">
      <c r="A103">
        <v>5.4</v>
      </c>
      <c r="B103">
        <v>5.6</v>
      </c>
      <c r="C103">
        <v>0.2</v>
      </c>
    </row>
    <row r="104" spans="1:3" x14ac:dyDescent="0.25">
      <c r="A104">
        <v>6.1</v>
      </c>
      <c r="B104">
        <v>6.3</v>
      </c>
      <c r="C104">
        <v>0.2</v>
      </c>
    </row>
    <row r="105" spans="1:3" x14ac:dyDescent="0.25">
      <c r="A105">
        <v>6.5</v>
      </c>
      <c r="B105" s="4">
        <v>7</v>
      </c>
      <c r="C105">
        <v>1.5</v>
      </c>
    </row>
    <row r="106" spans="1:3" x14ac:dyDescent="0.25">
      <c r="A106">
        <v>9.4</v>
      </c>
      <c r="B106">
        <v>9.6</v>
      </c>
      <c r="C106">
        <v>0.2</v>
      </c>
    </row>
    <row r="107" spans="1:3" x14ac:dyDescent="0.25">
      <c r="A107" s="4">
        <v>0</v>
      </c>
      <c r="B107">
        <v>0.2</v>
      </c>
      <c r="C107">
        <v>0.2</v>
      </c>
    </row>
    <row r="108" spans="1:3" x14ac:dyDescent="0.25">
      <c r="A108" s="4">
        <v>2</v>
      </c>
      <c r="B108">
        <v>2.2000000000000002</v>
      </c>
      <c r="C108">
        <v>0.2</v>
      </c>
    </row>
    <row r="109" spans="1:3" x14ac:dyDescent="0.25">
      <c r="A109" s="4">
        <v>3</v>
      </c>
      <c r="B109">
        <v>3.2</v>
      </c>
      <c r="C109">
        <v>0.2</v>
      </c>
    </row>
    <row r="110" spans="1:3" x14ac:dyDescent="0.25">
      <c r="A110">
        <v>3.4</v>
      </c>
      <c r="B110">
        <v>3.7</v>
      </c>
      <c r="C110">
        <v>0.3</v>
      </c>
    </row>
    <row r="111" spans="1:3" x14ac:dyDescent="0.25">
      <c r="A111">
        <v>6.1</v>
      </c>
      <c r="B111">
        <v>6.6</v>
      </c>
      <c r="C111" s="10">
        <v>0.5</v>
      </c>
    </row>
    <row r="112" spans="1:3" x14ac:dyDescent="0.25">
      <c r="C112" s="7">
        <f>SUM(C88:C111)</f>
        <v>12.099999999999996</v>
      </c>
    </row>
    <row r="114" spans="1:1" x14ac:dyDescent="0.25">
      <c r="A114" t="s">
        <v>47</v>
      </c>
    </row>
    <row r="115" spans="1:1" x14ac:dyDescent="0.25">
      <c r="A115" t="s">
        <v>49</v>
      </c>
    </row>
    <row r="116" spans="1:1" x14ac:dyDescent="0.25">
      <c r="A116" t="s">
        <v>48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4ABBE-A282-4573-A3D0-0BE5F8587357}">
  <dimension ref="A1:J59"/>
  <sheetViews>
    <sheetView workbookViewId="0">
      <selection activeCell="I16" sqref="I16"/>
    </sheetView>
  </sheetViews>
  <sheetFormatPr defaultRowHeight="15" x14ac:dyDescent="0.25"/>
  <sheetData>
    <row r="1" spans="1:10" x14ac:dyDescent="0.25">
      <c r="A1" t="s">
        <v>0</v>
      </c>
      <c r="B1" s="1">
        <v>45247</v>
      </c>
      <c r="D1" t="s">
        <v>22</v>
      </c>
      <c r="E1" t="s">
        <v>23</v>
      </c>
      <c r="F1" t="s">
        <v>24</v>
      </c>
    </row>
    <row r="2" spans="1:10" x14ac:dyDescent="0.25">
      <c r="A2" t="s">
        <v>1</v>
      </c>
      <c r="B2" t="s">
        <v>2</v>
      </c>
      <c r="H2" t="s">
        <v>11</v>
      </c>
      <c r="J2">
        <v>9</v>
      </c>
    </row>
    <row r="3" spans="1:10" x14ac:dyDescent="0.25">
      <c r="A3" t="s">
        <v>13</v>
      </c>
      <c r="C3" t="s">
        <v>3</v>
      </c>
      <c r="E3" s="2">
        <v>0.39583333333333331</v>
      </c>
      <c r="H3" t="s">
        <v>12</v>
      </c>
      <c r="J3">
        <v>1</v>
      </c>
    </row>
    <row r="4" spans="1:10" x14ac:dyDescent="0.25">
      <c r="C4" t="s">
        <v>4</v>
      </c>
      <c r="E4" s="2">
        <v>0.66666666666666663</v>
      </c>
    </row>
    <row r="6" spans="1:10" x14ac:dyDescent="0.25">
      <c r="A6" t="s">
        <v>14</v>
      </c>
      <c r="C6" t="s">
        <v>9</v>
      </c>
      <c r="D6" t="s">
        <v>16</v>
      </c>
    </row>
    <row r="7" spans="1:10" x14ac:dyDescent="0.25">
      <c r="A7" t="s">
        <v>17</v>
      </c>
      <c r="B7" t="s">
        <v>3</v>
      </c>
      <c r="C7">
        <f>C32</f>
        <v>3.1999999999999984</v>
      </c>
      <c r="D7" s="5">
        <f>C7/$B$59*100</f>
        <v>11.510791366906469</v>
      </c>
    </row>
    <row r="8" spans="1:10" x14ac:dyDescent="0.25">
      <c r="B8" t="s">
        <v>4</v>
      </c>
      <c r="C8">
        <f>C32</f>
        <v>3.1999999999999984</v>
      </c>
      <c r="D8" s="5">
        <f>C8/$B$59*100</f>
        <v>11.510791366906469</v>
      </c>
    </row>
    <row r="9" spans="1:10" x14ac:dyDescent="0.25">
      <c r="A9" t="s">
        <v>15</v>
      </c>
      <c r="B9" t="s">
        <v>3</v>
      </c>
      <c r="C9" s="4">
        <f>C59</f>
        <v>7.3500000000000041</v>
      </c>
      <c r="D9" s="5">
        <f t="shared" ref="D9:D10" si="0">C9/$B$59*100</f>
        <v>26.438848920863322</v>
      </c>
    </row>
    <row r="10" spans="1:10" x14ac:dyDescent="0.25">
      <c r="B10" t="s">
        <v>4</v>
      </c>
      <c r="C10">
        <f>G51</f>
        <v>3.9000000000000021</v>
      </c>
      <c r="D10" s="5">
        <f t="shared" si="0"/>
        <v>14.028776978417273</v>
      </c>
    </row>
    <row r="11" spans="1:10" x14ac:dyDescent="0.25">
      <c r="D11" s="5"/>
    </row>
    <row r="12" spans="1:10" x14ac:dyDescent="0.25">
      <c r="D12" s="5"/>
    </row>
    <row r="13" spans="1:10" x14ac:dyDescent="0.25">
      <c r="A13" t="s">
        <v>3</v>
      </c>
      <c r="B13" t="s">
        <v>20</v>
      </c>
      <c r="C13" s="4">
        <f>C7+C9</f>
        <v>10.550000000000002</v>
      </c>
      <c r="D13" s="6">
        <f>D7+D9</f>
        <v>37.949640287769789</v>
      </c>
    </row>
    <row r="14" spans="1:10" x14ac:dyDescent="0.25">
      <c r="B14" t="s">
        <v>19</v>
      </c>
      <c r="C14" s="4">
        <f>B59-C13</f>
        <v>17.25</v>
      </c>
      <c r="D14" s="5">
        <f>100-D13</f>
        <v>62.050359712230211</v>
      </c>
    </row>
    <row r="15" spans="1:10" x14ac:dyDescent="0.25">
      <c r="A15" t="s">
        <v>4</v>
      </c>
      <c r="B15" t="s">
        <v>20</v>
      </c>
      <c r="C15" s="4">
        <f>C8+C10</f>
        <v>7.1000000000000005</v>
      </c>
      <c r="D15" s="6">
        <f>C15/B59*100</f>
        <v>25.539568345323744</v>
      </c>
    </row>
    <row r="16" spans="1:10" x14ac:dyDescent="0.25">
      <c r="B16" t="s">
        <v>19</v>
      </c>
      <c r="C16" s="4">
        <f>B59-C15</f>
        <v>20.7</v>
      </c>
      <c r="D16" s="5">
        <f>100-D15</f>
        <v>74.460431654676256</v>
      </c>
    </row>
    <row r="17" spans="1:4" x14ac:dyDescent="0.25">
      <c r="C17" s="4"/>
      <c r="D17" s="5"/>
    </row>
    <row r="18" spans="1:4" x14ac:dyDescent="0.25">
      <c r="A18" t="s">
        <v>21</v>
      </c>
      <c r="B18" t="s">
        <v>20</v>
      </c>
      <c r="C18" s="4">
        <f>C13+C15</f>
        <v>17.650000000000002</v>
      </c>
      <c r="D18" s="5">
        <f>C18/C20*100</f>
        <v>31.744604316546759</v>
      </c>
    </row>
    <row r="19" spans="1:4" x14ac:dyDescent="0.25">
      <c r="B19" t="s">
        <v>19</v>
      </c>
      <c r="C19" s="4">
        <f>C14+C16</f>
        <v>37.950000000000003</v>
      </c>
      <c r="D19" s="5">
        <f>C19/C20*100</f>
        <v>68.25539568345323</v>
      </c>
    </row>
    <row r="20" spans="1:4" x14ac:dyDescent="0.25">
      <c r="C20" s="4">
        <f>SUM(C18:C19)</f>
        <v>55.600000000000009</v>
      </c>
    </row>
    <row r="21" spans="1:4" x14ac:dyDescent="0.25">
      <c r="A21" s="7" t="s">
        <v>25</v>
      </c>
      <c r="C21" s="4"/>
    </row>
    <row r="22" spans="1:4" x14ac:dyDescent="0.25">
      <c r="A22" t="s">
        <v>5</v>
      </c>
    </row>
    <row r="23" spans="1:4" x14ac:dyDescent="0.25">
      <c r="A23" t="s">
        <v>7</v>
      </c>
      <c r="B23" t="s">
        <v>8</v>
      </c>
      <c r="C23" t="s">
        <v>9</v>
      </c>
    </row>
    <row r="24" spans="1:4" x14ac:dyDescent="0.25">
      <c r="A24">
        <v>3.7</v>
      </c>
      <c r="B24">
        <v>4.2</v>
      </c>
      <c r="C24">
        <f>B24-A24</f>
        <v>0.5</v>
      </c>
    </row>
    <row r="25" spans="1:4" x14ac:dyDescent="0.25">
      <c r="A25">
        <v>5</v>
      </c>
      <c r="B25">
        <v>5.3</v>
      </c>
      <c r="C25">
        <f t="shared" ref="C25:C31" si="1">B25-A25</f>
        <v>0.29999999999999982</v>
      </c>
    </row>
    <row r="26" spans="1:4" x14ac:dyDescent="0.25">
      <c r="A26">
        <v>10.8</v>
      </c>
      <c r="B26">
        <v>11</v>
      </c>
      <c r="C26">
        <f t="shared" si="1"/>
        <v>0.19999999999999929</v>
      </c>
    </row>
    <row r="27" spans="1:4" x14ac:dyDescent="0.25">
      <c r="A27">
        <v>12.2</v>
      </c>
      <c r="B27">
        <v>12.6</v>
      </c>
      <c r="C27">
        <f t="shared" si="1"/>
        <v>0.40000000000000036</v>
      </c>
    </row>
    <row r="28" spans="1:4" x14ac:dyDescent="0.25">
      <c r="A28">
        <v>13.9</v>
      </c>
      <c r="B28">
        <v>14</v>
      </c>
      <c r="C28">
        <f t="shared" si="1"/>
        <v>9.9999999999999645E-2</v>
      </c>
    </row>
    <row r="29" spans="1:4" x14ac:dyDescent="0.25">
      <c r="A29">
        <v>19.2</v>
      </c>
      <c r="B29">
        <v>19.7</v>
      </c>
      <c r="C29">
        <f t="shared" si="1"/>
        <v>0.5</v>
      </c>
    </row>
    <row r="30" spans="1:4" x14ac:dyDescent="0.25">
      <c r="A30">
        <v>20.399999999999999</v>
      </c>
      <c r="B30">
        <v>20.9</v>
      </c>
      <c r="C30">
        <f t="shared" si="1"/>
        <v>0.5</v>
      </c>
    </row>
    <row r="31" spans="1:4" x14ac:dyDescent="0.25">
      <c r="A31">
        <v>28.8</v>
      </c>
      <c r="B31">
        <v>29.5</v>
      </c>
      <c r="C31">
        <f t="shared" si="1"/>
        <v>0.69999999999999929</v>
      </c>
    </row>
    <row r="32" spans="1:4" x14ac:dyDescent="0.25">
      <c r="C32" s="3">
        <f>SUM(C24:C31)</f>
        <v>3.1999999999999984</v>
      </c>
    </row>
    <row r="33" spans="1:7" x14ac:dyDescent="0.25">
      <c r="A33" t="s">
        <v>6</v>
      </c>
      <c r="E33" t="s">
        <v>10</v>
      </c>
    </row>
    <row r="34" spans="1:7" x14ac:dyDescent="0.25">
      <c r="A34" t="s">
        <v>7</v>
      </c>
      <c r="B34" t="s">
        <v>8</v>
      </c>
      <c r="C34" t="s">
        <v>9</v>
      </c>
      <c r="E34" t="s">
        <v>7</v>
      </c>
      <c r="F34" t="s">
        <v>8</v>
      </c>
      <c r="G34" t="s">
        <v>9</v>
      </c>
    </row>
    <row r="35" spans="1:7" x14ac:dyDescent="0.25">
      <c r="A35">
        <v>0.5</v>
      </c>
      <c r="B35">
        <v>0.7</v>
      </c>
      <c r="C35">
        <f t="shared" ref="C35:C57" si="2">B35-A35</f>
        <v>0.19999999999999996</v>
      </c>
      <c r="E35">
        <v>1.4</v>
      </c>
      <c r="F35">
        <v>1.7</v>
      </c>
      <c r="G35">
        <f t="shared" ref="G35:G50" si="3">F35-E35</f>
        <v>0.30000000000000004</v>
      </c>
    </row>
    <row r="36" spans="1:7" x14ac:dyDescent="0.25">
      <c r="A36">
        <v>1.6</v>
      </c>
      <c r="B36">
        <v>1.75</v>
      </c>
      <c r="C36">
        <f t="shared" si="2"/>
        <v>0.14999999999999991</v>
      </c>
      <c r="E36">
        <v>3</v>
      </c>
      <c r="F36">
        <v>3.2</v>
      </c>
      <c r="G36">
        <f t="shared" si="3"/>
        <v>0.20000000000000018</v>
      </c>
    </row>
    <row r="37" spans="1:7" x14ac:dyDescent="0.25">
      <c r="A37">
        <v>2.5</v>
      </c>
      <c r="B37">
        <v>2.9</v>
      </c>
      <c r="C37">
        <f t="shared" si="2"/>
        <v>0.39999999999999991</v>
      </c>
      <c r="E37">
        <v>4.5999999999999996</v>
      </c>
      <c r="F37">
        <v>5</v>
      </c>
      <c r="G37">
        <f t="shared" si="3"/>
        <v>0.40000000000000036</v>
      </c>
    </row>
    <row r="38" spans="1:7" x14ac:dyDescent="0.25">
      <c r="A38">
        <v>3</v>
      </c>
      <c r="B38">
        <v>3.2</v>
      </c>
      <c r="C38">
        <f t="shared" si="2"/>
        <v>0.20000000000000018</v>
      </c>
      <c r="E38">
        <v>5.4</v>
      </c>
      <c r="F38">
        <v>5.5</v>
      </c>
      <c r="G38">
        <f t="shared" si="3"/>
        <v>9.9999999999999645E-2</v>
      </c>
    </row>
    <row r="39" spans="1:7" x14ac:dyDescent="0.25">
      <c r="A39">
        <v>4.8</v>
      </c>
      <c r="B39">
        <v>5</v>
      </c>
      <c r="C39">
        <f t="shared" si="2"/>
        <v>0.20000000000000018</v>
      </c>
      <c r="E39">
        <v>6.7</v>
      </c>
      <c r="F39">
        <v>7.1</v>
      </c>
      <c r="G39">
        <f t="shared" si="3"/>
        <v>0.39999999999999947</v>
      </c>
    </row>
    <row r="40" spans="1:7" x14ac:dyDescent="0.25">
      <c r="A40">
        <v>7</v>
      </c>
      <c r="B40">
        <v>7.7</v>
      </c>
      <c r="C40">
        <f t="shared" si="2"/>
        <v>0.70000000000000018</v>
      </c>
      <c r="E40">
        <v>7.8</v>
      </c>
      <c r="F40">
        <v>8</v>
      </c>
      <c r="G40">
        <f t="shared" si="3"/>
        <v>0.20000000000000018</v>
      </c>
    </row>
    <row r="41" spans="1:7" x14ac:dyDescent="0.25">
      <c r="A41">
        <v>9.1</v>
      </c>
      <c r="B41">
        <v>9.8000000000000007</v>
      </c>
      <c r="C41">
        <f t="shared" si="2"/>
        <v>0.70000000000000107</v>
      </c>
      <c r="E41">
        <v>8.4</v>
      </c>
      <c r="F41">
        <v>8.6</v>
      </c>
      <c r="G41">
        <f t="shared" si="3"/>
        <v>0.19999999999999929</v>
      </c>
    </row>
    <row r="42" spans="1:7" x14ac:dyDescent="0.25">
      <c r="A42">
        <v>10.4</v>
      </c>
      <c r="B42">
        <v>10.8</v>
      </c>
      <c r="C42">
        <f t="shared" si="2"/>
        <v>0.40000000000000036</v>
      </c>
      <c r="E42">
        <v>9.6</v>
      </c>
      <c r="F42">
        <v>9.9</v>
      </c>
      <c r="G42">
        <f t="shared" si="3"/>
        <v>0.30000000000000071</v>
      </c>
    </row>
    <row r="43" spans="1:7" x14ac:dyDescent="0.25">
      <c r="A43">
        <v>11</v>
      </c>
      <c r="B43">
        <v>11.1</v>
      </c>
      <c r="C43">
        <f t="shared" si="2"/>
        <v>9.9999999999999645E-2</v>
      </c>
      <c r="E43">
        <v>10.199999999999999</v>
      </c>
      <c r="F43">
        <v>10.5</v>
      </c>
      <c r="G43">
        <f t="shared" si="3"/>
        <v>0.30000000000000071</v>
      </c>
    </row>
    <row r="44" spans="1:7" x14ac:dyDescent="0.25">
      <c r="A44">
        <v>11.8</v>
      </c>
      <c r="B44">
        <v>12.2</v>
      </c>
      <c r="C44">
        <f t="shared" si="2"/>
        <v>0.39999999999999858</v>
      </c>
      <c r="E44">
        <v>12.9</v>
      </c>
      <c r="F44">
        <v>13.2</v>
      </c>
      <c r="G44">
        <f t="shared" si="3"/>
        <v>0.29999999999999893</v>
      </c>
    </row>
    <row r="45" spans="1:7" x14ac:dyDescent="0.25">
      <c r="A45">
        <v>13</v>
      </c>
      <c r="B45">
        <v>13.3</v>
      </c>
      <c r="C45">
        <f t="shared" si="2"/>
        <v>0.30000000000000071</v>
      </c>
      <c r="E45">
        <v>14.3</v>
      </c>
      <c r="F45">
        <v>14.5</v>
      </c>
      <c r="G45">
        <f t="shared" si="3"/>
        <v>0.19999999999999929</v>
      </c>
    </row>
    <row r="46" spans="1:7" x14ac:dyDescent="0.25">
      <c r="A46">
        <v>13.6</v>
      </c>
      <c r="B46">
        <v>13.9</v>
      </c>
      <c r="C46">
        <f t="shared" si="2"/>
        <v>0.30000000000000071</v>
      </c>
      <c r="E46">
        <v>21.5</v>
      </c>
      <c r="F46">
        <v>21.8</v>
      </c>
      <c r="G46">
        <f t="shared" si="3"/>
        <v>0.30000000000000071</v>
      </c>
    </row>
    <row r="47" spans="1:7" x14ac:dyDescent="0.25">
      <c r="A47">
        <v>14.4</v>
      </c>
      <c r="B47">
        <v>14.7</v>
      </c>
      <c r="C47">
        <f t="shared" si="2"/>
        <v>0.29999999999999893</v>
      </c>
      <c r="E47">
        <v>22.9</v>
      </c>
      <c r="F47">
        <v>23</v>
      </c>
      <c r="G47">
        <f t="shared" si="3"/>
        <v>0.10000000000000142</v>
      </c>
    </row>
    <row r="48" spans="1:7" x14ac:dyDescent="0.25">
      <c r="A48">
        <v>16.3</v>
      </c>
      <c r="B48">
        <v>16.5</v>
      </c>
      <c r="C48">
        <f t="shared" si="2"/>
        <v>0.19999999999999929</v>
      </c>
      <c r="E48">
        <v>25.2</v>
      </c>
      <c r="F48">
        <v>25.3</v>
      </c>
      <c r="G48">
        <f t="shared" si="3"/>
        <v>0.10000000000000142</v>
      </c>
    </row>
    <row r="49" spans="1:7" x14ac:dyDescent="0.25">
      <c r="A49">
        <v>17</v>
      </c>
      <c r="B49">
        <v>17.2</v>
      </c>
      <c r="C49">
        <f t="shared" si="2"/>
        <v>0.19999999999999929</v>
      </c>
      <c r="E49">
        <v>26.1</v>
      </c>
      <c r="F49">
        <v>26.4</v>
      </c>
      <c r="G49">
        <f t="shared" si="3"/>
        <v>0.29999999999999716</v>
      </c>
    </row>
    <row r="50" spans="1:7" x14ac:dyDescent="0.25">
      <c r="A50">
        <v>18.3</v>
      </c>
      <c r="B50">
        <v>18.5</v>
      </c>
      <c r="C50">
        <f t="shared" si="2"/>
        <v>0.19999999999999929</v>
      </c>
      <c r="E50">
        <v>26.9</v>
      </c>
      <c r="F50">
        <v>27.1</v>
      </c>
      <c r="G50">
        <f t="shared" si="3"/>
        <v>0.20000000000000284</v>
      </c>
    </row>
    <row r="51" spans="1:7" x14ac:dyDescent="0.25">
      <c r="A51">
        <v>18.899999999999999</v>
      </c>
      <c r="B51">
        <v>19.600000000000001</v>
      </c>
      <c r="C51">
        <f t="shared" si="2"/>
        <v>0.70000000000000284</v>
      </c>
      <c r="G51" s="8">
        <f>SUM(G35:G50)</f>
        <v>3.9000000000000021</v>
      </c>
    </row>
    <row r="52" spans="1:7" x14ac:dyDescent="0.25">
      <c r="A52">
        <v>19.8</v>
      </c>
      <c r="B52">
        <v>20</v>
      </c>
      <c r="C52">
        <f t="shared" si="2"/>
        <v>0.19999999999999929</v>
      </c>
    </row>
    <row r="53" spans="1:7" x14ac:dyDescent="0.25">
      <c r="A53">
        <v>20.9</v>
      </c>
      <c r="B53">
        <v>21.5</v>
      </c>
      <c r="C53">
        <f t="shared" si="2"/>
        <v>0.60000000000000142</v>
      </c>
    </row>
    <row r="54" spans="1:7" x14ac:dyDescent="0.25">
      <c r="A54">
        <v>21.8</v>
      </c>
      <c r="B54">
        <v>22.1</v>
      </c>
      <c r="C54">
        <f t="shared" si="2"/>
        <v>0.30000000000000071</v>
      </c>
    </row>
    <row r="55" spans="1:7" x14ac:dyDescent="0.25">
      <c r="A55">
        <v>23.2</v>
      </c>
      <c r="B55">
        <v>23.3</v>
      </c>
      <c r="C55">
        <f t="shared" si="2"/>
        <v>0.10000000000000142</v>
      </c>
    </row>
    <row r="56" spans="1:7" x14ac:dyDescent="0.25">
      <c r="A56">
        <v>27.7</v>
      </c>
      <c r="B56">
        <v>27.9</v>
      </c>
      <c r="C56">
        <f t="shared" si="2"/>
        <v>0.19999999999999929</v>
      </c>
    </row>
    <row r="57" spans="1:7" x14ac:dyDescent="0.25">
      <c r="A57">
        <v>28.5</v>
      </c>
      <c r="B57">
        <v>28.8</v>
      </c>
      <c r="C57">
        <f t="shared" si="2"/>
        <v>0.30000000000000071</v>
      </c>
    </row>
    <row r="59" spans="1:7" x14ac:dyDescent="0.25">
      <c r="A59" t="s">
        <v>18</v>
      </c>
      <c r="B59" s="8">
        <v>27.8</v>
      </c>
      <c r="C59" s="9">
        <f>SUM(C35:C57)</f>
        <v>7.3500000000000041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2706 to Grey</vt:lpstr>
      <vt:lpstr>mine to 2706</vt:lpstr>
      <vt:lpstr>mine to West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2024-02-07T00:08:28Z</dcterms:modified>
</cp:coreProperties>
</file>